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PURVA RATNU\Desktop\LaQshya\Final NQAS Checklist\"/>
    </mc:Choice>
  </mc:AlternateContent>
  <bookViews>
    <workbookView xWindow="0" yWindow="465" windowWidth="26415" windowHeight="17535" tabRatio="500"/>
  </bookViews>
  <sheets>
    <sheet name="Labour Room" sheetId="1" r:id="rId1"/>
  </sheets>
  <externalReferences>
    <externalReference r:id="rId2"/>
  </externalReferences>
  <definedNames>
    <definedName name="_xlnm._FilterDatabase" localSheetId="0" hidden="1">'Labour Room'!$A$47:$G$599</definedName>
    <definedName name="Area_of_Concern___Patient_Rights">'[1]Summary and Table of Content'!$C$5</definedName>
    <definedName name="_xlnm.Print_Titles" localSheetId="0">'Labour Room'!$47:$47</definedName>
    <definedName name="Z_5A5334BF_4161_4474_AB11_E32AC1D8DA20_.wvu.FilterData" localSheetId="0" hidden="1">'Labour Room'!$A$47:$G$599</definedName>
    <definedName name="Z_5A5334BF_4161_4474_AB11_E32AC1D8DA20_.wvu.PrintTitles" localSheetId="0" hidden="1">'Labour Room'!$47:$47</definedName>
  </definedName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H68" i="1" l="1"/>
  <c r="H49" i="1"/>
  <c r="H80" i="1"/>
  <c r="H48" i="1"/>
  <c r="B616" i="1"/>
  <c r="H108" i="1"/>
  <c r="H117" i="1"/>
  <c r="H124" i="1"/>
  <c r="H134" i="1"/>
  <c r="H140" i="1"/>
  <c r="H107" i="1"/>
  <c r="B617" i="1"/>
  <c r="H147" i="1"/>
  <c r="H162" i="1"/>
  <c r="H167" i="1"/>
  <c r="H171" i="1"/>
  <c r="H188" i="1"/>
  <c r="H197" i="1"/>
  <c r="H212" i="1"/>
  <c r="H146" i="1"/>
  <c r="B618" i="1"/>
  <c r="H221" i="1"/>
  <c r="H226" i="1"/>
  <c r="H237" i="1"/>
  <c r="H243" i="1"/>
  <c r="H252" i="1"/>
  <c r="H259" i="1"/>
  <c r="H273" i="1"/>
  <c r="H220" i="1"/>
  <c r="B619" i="1"/>
  <c r="H281" i="1"/>
  <c r="H287" i="1"/>
  <c r="H293" i="1"/>
  <c r="H305" i="1"/>
  <c r="H312" i="1"/>
  <c r="H315" i="1"/>
  <c r="H319" i="1"/>
  <c r="H328" i="1"/>
  <c r="H351" i="1"/>
  <c r="H355" i="1"/>
  <c r="H375" i="1"/>
  <c r="H388" i="1"/>
  <c r="H426" i="1"/>
  <c r="H280" i="1"/>
  <c r="B620" i="1"/>
  <c r="H470" i="1"/>
  <c r="H477" i="1"/>
  <c r="H485" i="1"/>
  <c r="H494" i="1"/>
  <c r="H501" i="1"/>
  <c r="H509" i="1"/>
  <c r="H469" i="1"/>
  <c r="B621" i="1"/>
  <c r="H519" i="1"/>
  <c r="H526" i="1"/>
  <c r="H530" i="1"/>
  <c r="H545" i="1"/>
  <c r="H549" i="1"/>
  <c r="H558" i="1"/>
  <c r="H561" i="1"/>
  <c r="H522" i="1"/>
  <c r="H564" i="1"/>
  <c r="H518" i="1"/>
  <c r="B622" i="1"/>
  <c r="H567" i="1"/>
  <c r="H572" i="1"/>
  <c r="H577" i="1"/>
  <c r="H596" i="1"/>
  <c r="H566" i="1"/>
  <c r="B623" i="1"/>
  <c r="B624" i="1"/>
  <c r="I68" i="1"/>
  <c r="I49" i="1"/>
  <c r="I80" i="1"/>
  <c r="I48" i="1"/>
  <c r="C616" i="1"/>
  <c r="I108" i="1"/>
  <c r="I117" i="1"/>
  <c r="I124" i="1"/>
  <c r="I134" i="1"/>
  <c r="I140" i="1"/>
  <c r="I107" i="1"/>
  <c r="C617" i="1"/>
  <c r="I147" i="1"/>
  <c r="I162" i="1"/>
  <c r="I167" i="1"/>
  <c r="I171" i="1"/>
  <c r="I188" i="1"/>
  <c r="I197" i="1"/>
  <c r="I212" i="1"/>
  <c r="I146" i="1"/>
  <c r="C618" i="1"/>
  <c r="I221" i="1"/>
  <c r="I226" i="1"/>
  <c r="I237" i="1"/>
  <c r="I243" i="1"/>
  <c r="I252" i="1"/>
  <c r="I259" i="1"/>
  <c r="I273" i="1"/>
  <c r="I220" i="1"/>
  <c r="C619" i="1"/>
  <c r="I281" i="1"/>
  <c r="I287" i="1"/>
  <c r="I293" i="1"/>
  <c r="I305" i="1"/>
  <c r="I312" i="1"/>
  <c r="I315" i="1"/>
  <c r="I319" i="1"/>
  <c r="I328" i="1"/>
  <c r="I351" i="1"/>
  <c r="I355" i="1"/>
  <c r="I375" i="1"/>
  <c r="I388" i="1"/>
  <c r="I426" i="1"/>
  <c r="I280" i="1"/>
  <c r="C620" i="1"/>
  <c r="I470" i="1"/>
  <c r="I477" i="1"/>
  <c r="I485" i="1"/>
  <c r="I494" i="1"/>
  <c r="I501" i="1"/>
  <c r="I509" i="1"/>
  <c r="I469" i="1"/>
  <c r="C621" i="1"/>
  <c r="I519" i="1"/>
  <c r="I526" i="1"/>
  <c r="I530" i="1"/>
  <c r="I545" i="1"/>
  <c r="I549" i="1"/>
  <c r="I558" i="1"/>
  <c r="I561" i="1"/>
  <c r="I522" i="1"/>
  <c r="I564" i="1"/>
  <c r="I518" i="1"/>
  <c r="C622" i="1"/>
  <c r="I567" i="1"/>
  <c r="I572" i="1"/>
  <c r="I577" i="1"/>
  <c r="I596" i="1"/>
  <c r="I566" i="1"/>
  <c r="C623" i="1"/>
  <c r="C624" i="1"/>
  <c r="D624" i="1"/>
  <c r="F16" i="1"/>
  <c r="E615" i="1"/>
  <c r="J596" i="1"/>
  <c r="J577" i="1"/>
  <c r="J572" i="1"/>
  <c r="J567" i="1"/>
  <c r="J564" i="1"/>
  <c r="J566" i="1"/>
  <c r="J561" i="1"/>
  <c r="J558" i="1"/>
  <c r="J549" i="1"/>
  <c r="J545" i="1"/>
  <c r="J530" i="1"/>
  <c r="J526" i="1"/>
  <c r="J522" i="1"/>
  <c r="J519" i="1"/>
  <c r="J518" i="1"/>
  <c r="J509" i="1"/>
  <c r="J501" i="1"/>
  <c r="J494" i="1"/>
  <c r="J485" i="1"/>
  <c r="J477" i="1"/>
  <c r="J470" i="1"/>
  <c r="J469" i="1"/>
  <c r="J426" i="1"/>
  <c r="J388" i="1"/>
  <c r="J375" i="1"/>
  <c r="J355" i="1"/>
  <c r="J351" i="1"/>
  <c r="J328" i="1"/>
  <c r="J319" i="1"/>
  <c r="J315" i="1"/>
  <c r="J312" i="1"/>
  <c r="J305" i="1"/>
  <c r="J281" i="1"/>
  <c r="J293" i="1"/>
  <c r="J287" i="1"/>
  <c r="J280" i="1"/>
  <c r="J273" i="1"/>
  <c r="J259" i="1"/>
  <c r="J252" i="1"/>
  <c r="J243" i="1"/>
  <c r="J237" i="1"/>
  <c r="J221" i="1"/>
  <c r="J226" i="1"/>
  <c r="J220" i="1"/>
  <c r="J212" i="1"/>
  <c r="J197" i="1"/>
  <c r="J188" i="1"/>
  <c r="J171" i="1"/>
  <c r="J167" i="1"/>
  <c r="J162" i="1"/>
  <c r="J147" i="1"/>
  <c r="J146" i="1"/>
  <c r="J140" i="1"/>
  <c r="J134" i="1"/>
  <c r="J124" i="1"/>
  <c r="J117" i="1"/>
  <c r="J108" i="1"/>
  <c r="J107" i="1"/>
  <c r="J80" i="1"/>
  <c r="J68" i="1"/>
  <c r="J49" i="1"/>
  <c r="J48" i="1"/>
  <c r="D616" i="1"/>
  <c r="D617" i="1"/>
  <c r="D618" i="1"/>
  <c r="D619" i="1"/>
  <c r="D620" i="1"/>
  <c r="D621" i="1"/>
  <c r="D622" i="1"/>
  <c r="D623" i="1"/>
  <c r="H381" i="1"/>
  <c r="I381" i="1"/>
  <c r="C23" i="1"/>
  <c r="C19" i="1"/>
  <c r="C21" i="1"/>
  <c r="C18" i="1"/>
  <c r="C20" i="1"/>
  <c r="C22" i="1"/>
  <c r="C17" i="1"/>
  <c r="C16" i="1"/>
</calcChain>
</file>

<file path=xl/sharedStrings.xml><?xml version="1.0" encoding="utf-8"?>
<sst xmlns="http://schemas.openxmlformats.org/spreadsheetml/2006/main" count="1728" uniqueCount="1415">
  <si>
    <t xml:space="preserve">Checklist for Labour Room </t>
  </si>
  <si>
    <t>Assessment Summary</t>
  </si>
  <si>
    <t xml:space="preserve">Name of the Hospital </t>
  </si>
  <si>
    <t>Date of Assessment</t>
  </si>
  <si>
    <t>Names of Assessors</t>
  </si>
  <si>
    <t>Names of Assessees</t>
  </si>
  <si>
    <t xml:space="preserve">Action plan Submission Date </t>
  </si>
  <si>
    <t xml:space="preserve">Labour room Score Card </t>
  </si>
  <si>
    <t xml:space="preserve">Area of Concern wise Score </t>
  </si>
  <si>
    <t xml:space="preserve">Labour Room Score </t>
  </si>
  <si>
    <t>A</t>
  </si>
  <si>
    <t xml:space="preserve">Service Provision </t>
  </si>
  <si>
    <t>B</t>
  </si>
  <si>
    <t xml:space="preserve">Patient Rights </t>
  </si>
  <si>
    <t>C</t>
  </si>
  <si>
    <t xml:space="preserve">Inputs </t>
  </si>
  <si>
    <t>D</t>
  </si>
  <si>
    <t xml:space="preserve">Support Services </t>
  </si>
  <si>
    <t>E</t>
  </si>
  <si>
    <t xml:space="preserve">Clinical Services </t>
  </si>
  <si>
    <t>F</t>
  </si>
  <si>
    <t>Infection Control</t>
  </si>
  <si>
    <t>G</t>
  </si>
  <si>
    <t xml:space="preserve">Quality Management </t>
  </si>
  <si>
    <t>H</t>
  </si>
  <si>
    <t xml:space="preserve">Outcome </t>
  </si>
  <si>
    <t xml:space="preserve">Major Gaps Observed </t>
  </si>
  <si>
    <t xml:space="preserve">Strengths / Good Practices </t>
  </si>
  <si>
    <t>Signature of Assessors</t>
  </si>
  <si>
    <t>Date</t>
  </si>
  <si>
    <t>Reference No</t>
  </si>
  <si>
    <t>Measurable Element</t>
  </si>
  <si>
    <t>Checkpoint</t>
  </si>
  <si>
    <t xml:space="preserve">Compliance 
</t>
  </si>
  <si>
    <t xml:space="preserve">Assessment Method </t>
  </si>
  <si>
    <t>Means of Verification</t>
  </si>
  <si>
    <t xml:space="preserve">Remarks </t>
  </si>
  <si>
    <t xml:space="preserve">Obtained </t>
  </si>
  <si>
    <t xml:space="preserve">Maximum </t>
  </si>
  <si>
    <t xml:space="preserve">Area of Concern - A Service Provision </t>
  </si>
  <si>
    <t>Standard A1</t>
  </si>
  <si>
    <t>The facility provides Curative Services</t>
  </si>
  <si>
    <t>ME A1.1</t>
  </si>
  <si>
    <t>The facility provides General Medicine services</t>
  </si>
  <si>
    <t>ME A1.2</t>
  </si>
  <si>
    <t>The facility provides General Surgery services</t>
  </si>
  <si>
    <t>ME A1.3</t>
  </si>
  <si>
    <t>The facility provides Obstetrics &amp; Gynaecology Services</t>
  </si>
  <si>
    <t>ME A1.4</t>
  </si>
  <si>
    <t>The facility provides Paediatric Services</t>
  </si>
  <si>
    <t>ME A1.5</t>
  </si>
  <si>
    <t>The facility provides Ophthalmology Services</t>
  </si>
  <si>
    <t>ME A1.6</t>
  </si>
  <si>
    <t>The facility provides ENT Services</t>
  </si>
  <si>
    <t>ME A1.7</t>
  </si>
  <si>
    <t>The facility provides Orthopaedics Services</t>
  </si>
  <si>
    <t>ME A1.8</t>
  </si>
  <si>
    <t>The facility provides Skin &amp; VD Services</t>
  </si>
  <si>
    <t>ME A1.9</t>
  </si>
  <si>
    <t>The facility provides Psychiatry Services</t>
  </si>
  <si>
    <t>ME A1.10</t>
  </si>
  <si>
    <t xml:space="preserve">The facility provides Dental Treatment Services </t>
  </si>
  <si>
    <t>ME A1.11</t>
  </si>
  <si>
    <t xml:space="preserve">The facility provides AYUSH Services </t>
  </si>
  <si>
    <t>ME A1.12</t>
  </si>
  <si>
    <t xml:space="preserve">The facility provides Physiotherapy Services </t>
  </si>
  <si>
    <t>ME A1.13</t>
  </si>
  <si>
    <t xml:space="preserve">The facility provides services for OPD procedures </t>
  </si>
  <si>
    <t>ME A1.14</t>
  </si>
  <si>
    <t xml:space="preserve">Services are available for the time period as mandated </t>
  </si>
  <si>
    <t>SI/RR</t>
  </si>
  <si>
    <t>ME A1.15</t>
  </si>
  <si>
    <t xml:space="preserve">The facility provides services for Super specialties, as mandated </t>
  </si>
  <si>
    <t>ME A1.16</t>
  </si>
  <si>
    <t xml:space="preserve">The facility provides Accident &amp; Emergency Services </t>
  </si>
  <si>
    <t>ME A1.17</t>
  </si>
  <si>
    <t>The facility provides Intensive care Services</t>
  </si>
  <si>
    <t>ME A1.18</t>
  </si>
  <si>
    <t>The facility provides Blood bank &amp; transfusion services</t>
  </si>
  <si>
    <t>Standard A2</t>
  </si>
  <si>
    <t xml:space="preserve">The facility provides RMNCHA Services </t>
  </si>
  <si>
    <t>ME A2.1</t>
  </si>
  <si>
    <t xml:space="preserve">The facility provides Reproductive health  Services </t>
  </si>
  <si>
    <t xml:space="preserve">Availability of Post Partum IUD insertion services </t>
  </si>
  <si>
    <t xml:space="preserve">SI/RR </t>
  </si>
  <si>
    <t>ME A2.2</t>
  </si>
  <si>
    <t xml:space="preserve">The facility provides Maternal health Services </t>
  </si>
  <si>
    <t xml:space="preserve">Availability of Vaginal Delivery services </t>
  </si>
  <si>
    <t xml:space="preserve">Availability of Pre term delivery services </t>
  </si>
  <si>
    <t xml:space="preserve">Management of Postpartum Haemorrhage  </t>
  </si>
  <si>
    <t xml:space="preserve">Management of Retained Placenta </t>
  </si>
  <si>
    <t>Management of PIH/Eclampsia/ Pre eclampsia</t>
  </si>
  <si>
    <t>ME A2.3</t>
  </si>
  <si>
    <t xml:space="preserve">The facility provides Newborn health  Services </t>
  </si>
  <si>
    <t>Availability of New born resuscitation</t>
  </si>
  <si>
    <t>SI/OB</t>
  </si>
  <si>
    <t>Availability of Essential new born care</t>
  </si>
  <si>
    <t>ME A2.4</t>
  </si>
  <si>
    <t xml:space="preserve">The facility provides Child health Services </t>
  </si>
  <si>
    <t>ME A2.5</t>
  </si>
  <si>
    <t xml:space="preserve">The facility provides Adolescent health Services </t>
  </si>
  <si>
    <t>Standard A3</t>
  </si>
  <si>
    <t xml:space="preserve">The facility Provides diagnostic Services </t>
  </si>
  <si>
    <t>ME A3.1</t>
  </si>
  <si>
    <t xml:space="preserve">The facility provides Radiology Services </t>
  </si>
  <si>
    <t>ME A3.2</t>
  </si>
  <si>
    <t xml:space="preserve">The facility Provides Laboratory Services </t>
  </si>
  <si>
    <t>ME A3.3</t>
  </si>
  <si>
    <t>The facility provides other diagnostic services, as mandated</t>
  </si>
  <si>
    <t>Standard A4</t>
  </si>
  <si>
    <t>The facility provides services as mandated in national Health Programmes/ state scheme</t>
  </si>
  <si>
    <t>ME A4.1</t>
  </si>
  <si>
    <t xml:space="preserve">The facility provides services under National Vector Borne Disease Control Programme as per guidelines </t>
  </si>
  <si>
    <t>ME A4.2</t>
  </si>
  <si>
    <t xml:space="preserve">The facility provides services under Revised National TB Control Programme as per guidelines </t>
  </si>
  <si>
    <t>ME A4.3</t>
  </si>
  <si>
    <t>The facility provides services under National Leprosy Eradication Programme as per guidelines</t>
  </si>
  <si>
    <t>ME A4.4</t>
  </si>
  <si>
    <t>The facility provides services under National AIDS Control Programme as per guidelines</t>
  </si>
  <si>
    <t>ME A4.5</t>
  </si>
  <si>
    <t xml:space="preserve">The facility provides services under National Programme for prevention and control of Blindness as per guidelines </t>
  </si>
  <si>
    <t>ME A4.6</t>
  </si>
  <si>
    <t xml:space="preserve">The facility provides services under Mental Health Programme  as per guidelines </t>
  </si>
  <si>
    <t>ME A4.7</t>
  </si>
  <si>
    <t xml:space="preserve">The facility provides services under National Programme for the health care of the elderly as per guidelines </t>
  </si>
  <si>
    <t>ME A4.8</t>
  </si>
  <si>
    <t xml:space="preserve">The facility provides services under National Programme for Prevention and control of Cancer, Diabetes, Cardiovascular diseases &amp; Stroke (NPCDCS)  as per guidelines </t>
  </si>
  <si>
    <t>ME A4.9</t>
  </si>
  <si>
    <t xml:space="preserve">The facility Provides services under Integrated Disease Surveillance Programme as per Guidelines </t>
  </si>
  <si>
    <t>ME A4.10</t>
  </si>
  <si>
    <t>The facility provide services under National health Programme for deafness</t>
  </si>
  <si>
    <t>ME A4.11</t>
  </si>
  <si>
    <t>The facility provides services as per State specific health programmes</t>
  </si>
  <si>
    <t>Standard A5</t>
  </si>
  <si>
    <t xml:space="preserve">The facility provides support services </t>
  </si>
  <si>
    <t>ME A5.1</t>
  </si>
  <si>
    <t>The facility provides dietary services</t>
  </si>
  <si>
    <t>ME A5.2</t>
  </si>
  <si>
    <t xml:space="preserve">The facility provides laundry services </t>
  </si>
  <si>
    <t>ME A5.3</t>
  </si>
  <si>
    <t xml:space="preserve">The facility provides security services </t>
  </si>
  <si>
    <t>ME A5.4</t>
  </si>
  <si>
    <t xml:space="preserve">The facility provides housekeeping services </t>
  </si>
  <si>
    <t>ME A5.5</t>
  </si>
  <si>
    <t xml:space="preserve">The facility ensures maintenance services </t>
  </si>
  <si>
    <t>ME A5.6</t>
  </si>
  <si>
    <t>The facility provides pharmacy services</t>
  </si>
  <si>
    <t>ME A5.7</t>
  </si>
  <si>
    <t>The facility has services of medical record department</t>
  </si>
  <si>
    <t>Standard A6</t>
  </si>
  <si>
    <t>Health services provided at the facility are appropriate to community needs.</t>
  </si>
  <si>
    <t>ME A6.1</t>
  </si>
  <si>
    <t xml:space="preserve">The facility provides curatives &amp; preventive services for the health problems and diseases, prevalent locally. </t>
  </si>
  <si>
    <t>ME A6.2</t>
  </si>
  <si>
    <t xml:space="preserve">There is process for consulting community/ or their representatives when planning or revising scope of services of the facility </t>
  </si>
  <si>
    <t>Area of Concern - B Patient Rights</t>
  </si>
  <si>
    <t>Standard B1</t>
  </si>
  <si>
    <t xml:space="preserve">The facility provides the information to care seekers, attendants &amp; community about the available  services  and their modalities </t>
  </si>
  <si>
    <t>ME B1.1</t>
  </si>
  <si>
    <t xml:space="preserve">The facility has uniform and user-friendly signage system </t>
  </si>
  <si>
    <t>OB</t>
  </si>
  <si>
    <t>ME B1.2</t>
  </si>
  <si>
    <t xml:space="preserve">The facility displays the services and entitlements available in its departments </t>
  </si>
  <si>
    <t>ME B1.3</t>
  </si>
  <si>
    <t xml:space="preserve">The facility has established citizen charter, which is followed at all levels </t>
  </si>
  <si>
    <t>ME B1.4</t>
  </si>
  <si>
    <t xml:space="preserve">User charges are displayed and communicated to patients effectively </t>
  </si>
  <si>
    <t>ME B1.5</t>
  </si>
  <si>
    <t>Patients &amp; visitors are sensitised and educated through appropriate IEC / BCC approaches</t>
  </si>
  <si>
    <t>IEC Material is displayed</t>
  </si>
  <si>
    <t>ME B1.6</t>
  </si>
  <si>
    <t xml:space="preserve">Information is available in local language and easy to understand </t>
  </si>
  <si>
    <t>Signage's and information  are available in local language</t>
  </si>
  <si>
    <t>ME B1.7</t>
  </si>
  <si>
    <t xml:space="preserve">The facility provides information to patients and visitor through an exclusive set-up. </t>
  </si>
  <si>
    <t>ME B1.8</t>
  </si>
  <si>
    <t xml:space="preserve">The facility ensures access to clinical records of patients to entitled personnel </t>
  </si>
  <si>
    <t>Standard B2</t>
  </si>
  <si>
    <t xml:space="preserve">Services are delivered in a manner that is sensitive to gender, religious and cultural needs, and there are no barrier on account of physical  economic, cultural or social reasons. </t>
  </si>
  <si>
    <t>ME B2.1</t>
  </si>
  <si>
    <t>Services are provided in manner that are sensitive to gender</t>
  </si>
  <si>
    <t>ME B2.2</t>
  </si>
  <si>
    <t xml:space="preserve">Religious and cultural preferences of patients and attendants are taken into consideration while delivering services  </t>
  </si>
  <si>
    <t>ME B2.3</t>
  </si>
  <si>
    <t>Availability of Wheel chair or stretcher for easy Access to the labour room</t>
  </si>
  <si>
    <t>Availability of ramps and railing &amp; Labour room is located at ground floor</t>
  </si>
  <si>
    <t>If not located on the ground floor availability of the ramp / lift with person for shifting</t>
  </si>
  <si>
    <t>ME B2.4</t>
  </si>
  <si>
    <t xml:space="preserve">There is no discrimination on basis of social and economic status of the patients </t>
  </si>
  <si>
    <t>ME B2.5</t>
  </si>
  <si>
    <t xml:space="preserve">There is affirmative actions to ensure that vulnerable sections can access services   </t>
  </si>
  <si>
    <t>Standard B3</t>
  </si>
  <si>
    <t>The facility maintains privacy, confidentiality &amp; dignity of patient, and has a system for guarding patient related information.</t>
  </si>
  <si>
    <t>ME B3.1</t>
  </si>
  <si>
    <t xml:space="preserve">Adequate visual privacy is provided at every point of care </t>
  </si>
  <si>
    <t>Availability of screen/ partition at delivery tables</t>
  </si>
  <si>
    <t>Curtains / frosted glass have been provided at windows</t>
  </si>
  <si>
    <t>ME B3.2</t>
  </si>
  <si>
    <t xml:space="preserve">Confidentiality of patients records and clinical information is maintained </t>
  </si>
  <si>
    <t>Patient Records are kept at secure place beyond access to general staff/visitors</t>
  </si>
  <si>
    <t xml:space="preserve">SI/OB </t>
  </si>
  <si>
    <t>ME B3.3</t>
  </si>
  <si>
    <t xml:space="preserve">OB/PI </t>
  </si>
  <si>
    <t>ME B3.4</t>
  </si>
  <si>
    <t>The facility ensures privacy and confidentiality to every patient, especially of those conditions having social stigma, and also safeguards vulnerable groups</t>
  </si>
  <si>
    <t xml:space="preserve">HIV status of patient is not disclosed except to staff that is directly involved in care </t>
  </si>
  <si>
    <t>Standard B4</t>
  </si>
  <si>
    <t xml:space="preserve">The facility has defined and established procedures for informing patients about the medical condition, and involving them in treatment planning, and facilitates informed decision making    </t>
  </si>
  <si>
    <t>ME B4.1</t>
  </si>
  <si>
    <t>ME B4.2</t>
  </si>
  <si>
    <t xml:space="preserve">Patient is informed about his/her rights  and responsibilities </t>
  </si>
  <si>
    <t>ME B4.3</t>
  </si>
  <si>
    <t>Staff are aware of Patients rights responsibilities</t>
  </si>
  <si>
    <t>ME B4.4</t>
  </si>
  <si>
    <t xml:space="preserve">Information about the treatment is shared with patients or attendants, regularly </t>
  </si>
  <si>
    <t>PI</t>
  </si>
  <si>
    <t>ME B4.5</t>
  </si>
  <si>
    <t>The facility has defined and established grievance redressal system in place</t>
  </si>
  <si>
    <t>Standard B5</t>
  </si>
  <si>
    <t>The facility ensures that there are no financial barrier to access, and that there is financial protection given from the cost of hospital services.</t>
  </si>
  <si>
    <t>ME B5.1</t>
  </si>
  <si>
    <t>The facility provides cashless services to pregnant women, mothers and neonates as per prevalent government schemes</t>
  </si>
  <si>
    <t>ME B5.2</t>
  </si>
  <si>
    <t>The facility ensures that drugs prescribed are available at Pharmacy and wards</t>
  </si>
  <si>
    <t>ME B5.3</t>
  </si>
  <si>
    <t xml:space="preserve">It is ensured that facilities for the prescribed investigations are available at the facility </t>
  </si>
  <si>
    <t>ME B5.4</t>
  </si>
  <si>
    <t xml:space="preserve">The facility provide free of cost treatment to Below poverty line patients without administrative hassles </t>
  </si>
  <si>
    <t>ME B5.6</t>
  </si>
  <si>
    <t>The facility ensure implementation of health insurance schemes as per National /state scheme</t>
  </si>
  <si>
    <t>Area of Concern - C Inputs</t>
  </si>
  <si>
    <t>Standard C1</t>
  </si>
  <si>
    <t>The facility has infrastructure for delivery of assured services, and available infrastructure meets the prevalent norms</t>
  </si>
  <si>
    <t>ME C1.1</t>
  </si>
  <si>
    <t xml:space="preserve">Departments have adequate space as per patient or work load  </t>
  </si>
  <si>
    <t>ME C1.2</t>
  </si>
  <si>
    <t>ME C1.3</t>
  </si>
  <si>
    <t xml:space="preserve">Departments have layout and demarcated areas as per functions </t>
  </si>
  <si>
    <t xml:space="preserve">Labour Room layout is arranged in LDR concept </t>
  </si>
  <si>
    <t>Dedicated reception and registration area the entry of Labour Room Complex with registration desk and seating arrangement for 30 people in waiting area</t>
  </si>
  <si>
    <t xml:space="preserve">Availability of Storage Area </t>
  </si>
  <si>
    <t xml:space="preserve">Availability of Newborn Care area </t>
  </si>
  <si>
    <t xml:space="preserve">Availability of Staff  Room &amp;  Doctor's Duty Room </t>
  </si>
  <si>
    <t>ME C1.4</t>
  </si>
  <si>
    <t>The facility has adequate circulation area and open spaces according to need and local law</t>
  </si>
  <si>
    <t xml:space="preserve">Corridors connecting labour room are broad enough to manage stretcher and trolleys </t>
  </si>
  <si>
    <t>ME C1.5</t>
  </si>
  <si>
    <t xml:space="preserve">The facility has infrastructure for intramural and extramural communication </t>
  </si>
  <si>
    <t xml:space="preserve">Availability of functional telephone and Intercom Services </t>
  </si>
  <si>
    <t>ME C1.6</t>
  </si>
  <si>
    <t xml:space="preserve">Service counters are available as per patient load </t>
  </si>
  <si>
    <t>Availability of labour tables as per delivery load</t>
  </si>
  <si>
    <t>ME C1.7</t>
  </si>
  <si>
    <t xml:space="preserve">The facility and departments are planned to ensure structure follows the function/processes (Structure commensurate with the function of the hospital) </t>
  </si>
  <si>
    <t>Labour room is in Proximity and function linkage with OT  &amp; SNCU</t>
  </si>
  <si>
    <t>Unidirectional  flow of care</t>
  </si>
  <si>
    <t>Standard C2</t>
  </si>
  <si>
    <t xml:space="preserve">The facility ensures the physical safety of the infrastructure. </t>
  </si>
  <si>
    <t>ME C2.1</t>
  </si>
  <si>
    <t xml:space="preserve">The facility ensures the seismic safety of the infrastructure </t>
  </si>
  <si>
    <t xml:space="preserve">Non structural components are properly secured </t>
  </si>
  <si>
    <t>ME C2.2</t>
  </si>
  <si>
    <t>The facility ensures safety of lifts and lifts have required certificate from the designated bodies/ board</t>
  </si>
  <si>
    <t>ME C2.3</t>
  </si>
  <si>
    <t xml:space="preserve">The facility ensures safety of electrical establishment </t>
  </si>
  <si>
    <t>Labour room does not have temporary connections and loosely hanging wires</t>
  </si>
  <si>
    <t>ME C2.4</t>
  </si>
  <si>
    <t xml:space="preserve">Physical condition of buildings are safe for providing patient care </t>
  </si>
  <si>
    <t>Standard C3</t>
  </si>
  <si>
    <t xml:space="preserve">The facility has established Programme for fire safety and other disaster </t>
  </si>
  <si>
    <t>ME C3.1</t>
  </si>
  <si>
    <t>The facility has plan for prevention of fire</t>
  </si>
  <si>
    <t>Labour room has sufficient fire  exit to permit safe escape to its occupant at time of fire</t>
  </si>
  <si>
    <t xml:space="preserve">OB/SI </t>
  </si>
  <si>
    <t>Check the fire exits are clearly visible and routes to reach exit are clearly marked.</t>
  </si>
  <si>
    <t>ME C3.2</t>
  </si>
  <si>
    <t xml:space="preserve">The facility has adequate fire fighting Equipment </t>
  </si>
  <si>
    <t>Labour  room  has installed fire Extinguishers &amp; expiry is displayed on each fire extinguisher</t>
  </si>
  <si>
    <t xml:space="preserve"> Class A , Class B, C type or ABC type. Check the expiry date for fire extinguishers are displayed on each extinguisher as well as due date for next refilling is clearly mentioned</t>
  </si>
  <si>
    <t>ME C3.3</t>
  </si>
  <si>
    <t xml:space="preserve">The facility has a system of periodic training of staff and conducts mock drills regularly for fire and other disaster situation </t>
  </si>
  <si>
    <t>Check for staff competencies for operating fire extinguisher and what to do in case of fire</t>
  </si>
  <si>
    <t>Standard C4</t>
  </si>
  <si>
    <t xml:space="preserve">The facility has adequate qualified and trained staff,  required for providing the assured services to the current case load </t>
  </si>
  <si>
    <t>ME C4.1</t>
  </si>
  <si>
    <t xml:space="preserve">The facility has adequate specialist doctors as per service provision </t>
  </si>
  <si>
    <t>OB/RR</t>
  </si>
  <si>
    <t>ME C4.2</t>
  </si>
  <si>
    <t xml:space="preserve">The facility has adequate general duty doctors as per service provision and work load </t>
  </si>
  <si>
    <t xml:space="preserve">Availability of General duty doctor </t>
  </si>
  <si>
    <t>ME C4.3</t>
  </si>
  <si>
    <t xml:space="preserve">The facility has adequate nursing staff as per service provision and work load </t>
  </si>
  <si>
    <t>Availability of Nursing staff /ANM</t>
  </si>
  <si>
    <t>OB/RR/SI</t>
  </si>
  <si>
    <t>ME C4.4</t>
  </si>
  <si>
    <t xml:space="preserve">The facility has adequate technicians/paramedics as per requirement </t>
  </si>
  <si>
    <t>ME C4.5</t>
  </si>
  <si>
    <t xml:space="preserve">The facility has adequate support / general staff </t>
  </si>
  <si>
    <t>ME C4.6</t>
  </si>
  <si>
    <t>The staff has been provided required training / skill sets</t>
  </si>
  <si>
    <t>ME C4.7</t>
  </si>
  <si>
    <t>The Staff is skilled as per job description</t>
  </si>
  <si>
    <t xml:space="preserve">Nursing staff is skilled  for operating radiant warmer </t>
  </si>
  <si>
    <t>Nursing staff is skilled  for resuscitation</t>
  </si>
  <si>
    <t>Newborn as well as Mother</t>
  </si>
  <si>
    <t>Nursing staff is skilled identifying and managing complication</t>
  </si>
  <si>
    <t xml:space="preserve">Counsellor is skilled for postnatal counselling </t>
  </si>
  <si>
    <t>Nursing Staff is skilled for maintaining clinical records including partograph</t>
  </si>
  <si>
    <t>Standard C5</t>
  </si>
  <si>
    <t>The facility provides drugs and consumables required for assured services.</t>
  </si>
  <si>
    <t>ME C5.1</t>
  </si>
  <si>
    <t xml:space="preserve">The departments have availability of adequate drugs at point of use </t>
  </si>
  <si>
    <t xml:space="preserve">Availability of uterotonic Drugs </t>
  </si>
  <si>
    <t xml:space="preserve">OB/RR </t>
  </si>
  <si>
    <t xml:space="preserve">Availability of IV Fluids </t>
  </si>
  <si>
    <t xml:space="preserve"> IV fluids, Normal saline, Ringer lactate,</t>
  </si>
  <si>
    <t xml:space="preserve">Availability of Vitamins </t>
  </si>
  <si>
    <t>ME C5.2</t>
  </si>
  <si>
    <t xml:space="preserve">The departments have adequate consumables at point of use </t>
  </si>
  <si>
    <t>Availability of dressings material and Sanitary pads</t>
  </si>
  <si>
    <t>ME C5.3</t>
  </si>
  <si>
    <t>Emergency Drug Tray is maintained</t>
  </si>
  <si>
    <t>Standard C6</t>
  </si>
  <si>
    <t>The facility has equipment &amp; instruments required for assured list of services.</t>
  </si>
  <si>
    <t>ME C6.1</t>
  </si>
  <si>
    <t xml:space="preserve">Availability of equipment &amp; instruments for examination &amp; monitoring of patients </t>
  </si>
  <si>
    <t xml:space="preserve">Availability of functional Equipment  &amp;Instruments for examination &amp; Monitoring </t>
  </si>
  <si>
    <t>ME C6.2</t>
  </si>
  <si>
    <t xml:space="preserve">Availability of equipment &amp; instruments for treatment procedures, being undertaken in the facility  </t>
  </si>
  <si>
    <t>Delivery kits are in adequate numbers as per load</t>
  </si>
  <si>
    <t>Availability of Instruments arranged  for Episiotomy  trays</t>
  </si>
  <si>
    <t>Availability of Baby tray</t>
  </si>
  <si>
    <t>Availability of instruments arranged for MVA/EVA tray</t>
  </si>
  <si>
    <t>Availability of instruments arranged for PPIUCD tray</t>
  </si>
  <si>
    <t xml:space="preserve">1 Functional Radiant warmer for each four tables </t>
  </si>
  <si>
    <t>ME C6.3</t>
  </si>
  <si>
    <t>Availability of equipment &amp; instruments for diagnostic procedures being undertaken in the facility</t>
  </si>
  <si>
    <t xml:space="preserve">Availability of Diagnostic Instruments </t>
  </si>
  <si>
    <t>Atleast 2 Glucometers, Protien Urea Test Kit , HB Testing Kits, HIV Kits.</t>
  </si>
  <si>
    <t>ME C6.4</t>
  </si>
  <si>
    <t>Availability of equipment and instruments for resuscitation of patients and for providing intensive and critical care to patients</t>
  </si>
  <si>
    <t>ME C6.5</t>
  </si>
  <si>
    <t>Availability of Equipment for Storage</t>
  </si>
  <si>
    <t>Availability of equipment for storage for drugs</t>
  </si>
  <si>
    <t>Refrigerator, Movable Crash cart/Drug trolley, instrument trolley, dressing trolley</t>
  </si>
  <si>
    <t>ME C6.6</t>
  </si>
  <si>
    <t>Availability of functional equipment and instruments for support services</t>
  </si>
  <si>
    <t>ME C6.7</t>
  </si>
  <si>
    <t xml:space="preserve">Departments have patient furniture and fixtures as per load and service provision </t>
  </si>
  <si>
    <t>Standard C7</t>
  </si>
  <si>
    <t>Facility has a defined and established procedure for effective utilization, evaluation and augmentation of competence and performance of staff</t>
  </si>
  <si>
    <t>ME C7.2</t>
  </si>
  <si>
    <t>Competence assessment of Clinical and Para clinical staff is done on predefined  criteria at least once in a year</t>
  </si>
  <si>
    <t xml:space="preserve">Check for competence assessment is done at least once in a year </t>
  </si>
  <si>
    <t xml:space="preserve">ME C7.9 </t>
  </si>
  <si>
    <t>The Staff is provided training as per defined core competencies and training plan</t>
  </si>
  <si>
    <t>Navjat Shishu Surkasha Karyakarm (NSSK) training &amp; Skilled birth Attendant (SBA)</t>
  </si>
  <si>
    <t>Biomedical Waste Management&amp; Infection control and hand hygiene ,Patient safety</t>
  </si>
  <si>
    <t>Assessment, action planning, PDCA, 5S &amp; use of checklist</t>
  </si>
  <si>
    <t xml:space="preserve">ME C7.10 </t>
  </si>
  <si>
    <t>There is established procedure for utilization of skills gained thought trainings by on -job supportive supervision</t>
  </si>
  <si>
    <t xml:space="preserve">Labour room staff is provided refresher training </t>
  </si>
  <si>
    <t xml:space="preserve">Area of Concern - D Support Services </t>
  </si>
  <si>
    <t>Standard D1</t>
  </si>
  <si>
    <t xml:space="preserve">The facility has established Programme for inspection, testing and maintenance and calibration of Equipment. </t>
  </si>
  <si>
    <t>ME D1.1</t>
  </si>
  <si>
    <t>The facility has established system for maintenance of critical Equipment</t>
  </si>
  <si>
    <t>All equipments are covered under AMC including preventive maintenance</t>
  </si>
  <si>
    <t>There is system of timely corrective  break down maintenance of the equipments</t>
  </si>
  <si>
    <t>ME D1.2</t>
  </si>
  <si>
    <t xml:space="preserve">The facility has established procedure for internal and external calibration of measuring Equipment </t>
  </si>
  <si>
    <t xml:space="preserve">All the measuring equipments/ instrument  are calibrated </t>
  </si>
  <si>
    <t xml:space="preserve">OB/ RR </t>
  </si>
  <si>
    <t>ME D1.3</t>
  </si>
  <si>
    <t>Operating and maintenance instructions are available with the users of equipment</t>
  </si>
  <si>
    <t>Up to date instructions for operation and maintenance of equipments are readily available with labour room staff.</t>
  </si>
  <si>
    <t>Standard D2</t>
  </si>
  <si>
    <t>The facility has defined procedures for storage, inventory management and dispensing of drugs in pharmacy and patient care areas</t>
  </si>
  <si>
    <t>ME D2.1</t>
  </si>
  <si>
    <t xml:space="preserve">There is established procedure for forecasting and indenting drugs and consumables </t>
  </si>
  <si>
    <t xml:space="preserve">There is established system of timely  indenting of consumables and drugs </t>
  </si>
  <si>
    <t>ME D2.2</t>
  </si>
  <si>
    <t>The facility has establish procedure for procurement of drugs</t>
  </si>
  <si>
    <t>ME D2.3</t>
  </si>
  <si>
    <t>The facility ensures proper storage of drugs and consumables</t>
  </si>
  <si>
    <t xml:space="preserve">Drugs are stored in containers/tray/crash cart and are labelled </t>
  </si>
  <si>
    <t>ME D2.4</t>
  </si>
  <si>
    <t xml:space="preserve">The facility ensures management of expiry and near expiry drugs </t>
  </si>
  <si>
    <t>RR</t>
  </si>
  <si>
    <t>ME D2.5</t>
  </si>
  <si>
    <t>The facility has established procedure for inventory management techniques</t>
  </si>
  <si>
    <t xml:space="preserve">There is practice of calculating and maintaining buffer stock </t>
  </si>
  <si>
    <t xml:space="preserve">Department maintained stock and expenditure register of drugs and consumables </t>
  </si>
  <si>
    <t>RR/SI</t>
  </si>
  <si>
    <t>ME D2.6</t>
  </si>
  <si>
    <t>There is a procedure for periodically replenishing the drugs in patient care areas</t>
  </si>
  <si>
    <t xml:space="preserve">There is procedure for replenishing drug tray /crash cart </t>
  </si>
  <si>
    <t>SI/RR/OB</t>
  </si>
  <si>
    <t>There is no stock out of drugs</t>
  </si>
  <si>
    <t>ME D2.7</t>
  </si>
  <si>
    <t xml:space="preserve">There is process for storage of vaccines and other drugs, requiring controlled temperature </t>
  </si>
  <si>
    <t>Temperature of refrigerators are kept as per storage requirement  and records are maintained</t>
  </si>
  <si>
    <t>ME D2.8</t>
  </si>
  <si>
    <t xml:space="preserve">There is a procedure for secure storage of narcotic and psychotropic drugs </t>
  </si>
  <si>
    <t>Standard D3</t>
  </si>
  <si>
    <t xml:space="preserve">The facility provides safe, secure and comfortable environment to staff, patients and visitors. </t>
  </si>
  <si>
    <t>ME D3.1</t>
  </si>
  <si>
    <t xml:space="preserve">The facility provides adequate illumination level at patient care areas </t>
  </si>
  <si>
    <t>Adequate Illumination at delivery table &amp; observation area</t>
  </si>
  <si>
    <t xml:space="preserve">Labour Area - 500 Lux 
Support Area - 150 Lux </t>
  </si>
  <si>
    <t>ME D3.2</t>
  </si>
  <si>
    <t xml:space="preserve">The facility has provision of restriction of visitors in patient areas </t>
  </si>
  <si>
    <t>There is no overcrowding in labour room</t>
  </si>
  <si>
    <t>ME D3.3</t>
  </si>
  <si>
    <t>The facility ensures safe and comfortable environment for patients and service providers</t>
  </si>
  <si>
    <t>Temperature control and ventilation in patient care area</t>
  </si>
  <si>
    <t>PI/OB</t>
  </si>
  <si>
    <t>ME D3.4</t>
  </si>
  <si>
    <t xml:space="preserve">The facility has security system in place at patient care areas </t>
  </si>
  <si>
    <t>ME D3.5</t>
  </si>
  <si>
    <t>The facility has established measure for safety and security of female staff</t>
  </si>
  <si>
    <t>SI</t>
  </si>
  <si>
    <t>Standard D4</t>
  </si>
  <si>
    <t xml:space="preserve">The facility has established Programme for maintenance and upkeep of the facility </t>
  </si>
  <si>
    <t>ME D4.1</t>
  </si>
  <si>
    <t>Interior &amp; exterior of patient care areas are plastered &amp; painted &amp; building are white washed in uniform colour</t>
  </si>
  <si>
    <t>ME D4.2</t>
  </si>
  <si>
    <t xml:space="preserve">Patient care areas are clean and hygienic </t>
  </si>
  <si>
    <t xml:space="preserve">Floors, walls, roof, roof topes, sinks patient care and circulation  areas are Clean </t>
  </si>
  <si>
    <t xml:space="preserve">All area are clean  with no dirt,grease,littering and cobwebs. Surface of furniture and fixtures are clean </t>
  </si>
  <si>
    <t>Toilets are clean with functional flush and running water</t>
  </si>
  <si>
    <t>ME D4.3</t>
  </si>
  <si>
    <t xml:space="preserve">Hospital infrastructure is adequately maintained </t>
  </si>
  <si>
    <t>Check for there is no seepage , Cracks, chipping of plaster Window panes , doors and other fixtures are intact</t>
  </si>
  <si>
    <t>Delivery table are intact and  without rust &amp; Mattresses are intact and clean</t>
  </si>
  <si>
    <t>ME D4.4</t>
  </si>
  <si>
    <t xml:space="preserve">Hospital maintains the open area and landscaping of them </t>
  </si>
  <si>
    <t>ME D4.5</t>
  </si>
  <si>
    <t xml:space="preserve">The facility has policy of removal of condemned junk material </t>
  </si>
  <si>
    <t>No condemned/Junk material in the Labour room</t>
  </si>
  <si>
    <t>ME D4.6</t>
  </si>
  <si>
    <t xml:space="preserve">The facility has established procedures for pest, rodent and animal control </t>
  </si>
  <si>
    <t>No stray animal/rodent/birds</t>
  </si>
  <si>
    <t>Standard D5</t>
  </si>
  <si>
    <t>The facility ensures 24X7 water and power backup as per requirement of service delivery, and support services norms</t>
  </si>
  <si>
    <t>ME D5.1</t>
  </si>
  <si>
    <t xml:space="preserve">The facility has adequate arrangement storage and supply for portable water in all functional areas  </t>
  </si>
  <si>
    <t xml:space="preserve">Availability of 24X7 Running water &amp;  hot water facility. </t>
  </si>
  <si>
    <t>ME D5.2</t>
  </si>
  <si>
    <t>The facility ensures adequate power backup in all patient care areas as per load</t>
  </si>
  <si>
    <t>Availability of power back  up in labour room</t>
  </si>
  <si>
    <t>StandardD6</t>
  </si>
  <si>
    <t xml:space="preserve">Dietary services are available as per service provision and nutritional requirement of the patients. </t>
  </si>
  <si>
    <t>ME D6.1</t>
  </si>
  <si>
    <t xml:space="preserve">The facility has provision of nutritional assessment of the patients </t>
  </si>
  <si>
    <t>ME D6.2</t>
  </si>
  <si>
    <t xml:space="preserve">The facility provides diets according to nutritional requirements of the patients </t>
  </si>
  <si>
    <t>ME D6.3</t>
  </si>
  <si>
    <t xml:space="preserve">Hospital has standard procedures for preparation, handling, storage and distribution of diets, as per requirement of patients </t>
  </si>
  <si>
    <t>Standard D7</t>
  </si>
  <si>
    <t xml:space="preserve">The facility ensures clean linen to the patients </t>
  </si>
  <si>
    <t>ME D7.1</t>
  </si>
  <si>
    <t>The facility has adequate sets of linen</t>
  </si>
  <si>
    <t>Availability &amp; use of clean linen</t>
  </si>
  <si>
    <t>ME D7.2</t>
  </si>
  <si>
    <t xml:space="preserve">The facility has established procedures for changing of linen in patient care areas </t>
  </si>
  <si>
    <t>ME D7.3</t>
  </si>
  <si>
    <t>The facility has standard procedures for handling , collection, transportation and washing  of linen</t>
  </si>
  <si>
    <t>Standard D8</t>
  </si>
  <si>
    <t xml:space="preserve">The facility has defined and established procedures for promoting public participation in management of hospital transparency and accountability.  </t>
  </si>
  <si>
    <t>ME D8.1</t>
  </si>
  <si>
    <t xml:space="preserve">The facility has established procures for management of activities of Rogi Kalyan Samitis </t>
  </si>
  <si>
    <t>ME D8.2</t>
  </si>
  <si>
    <t>The facility has established procedures for community based monitoring of its services</t>
  </si>
  <si>
    <t>Standard D9</t>
  </si>
  <si>
    <t xml:space="preserve">Hospital has defined and established procedures for Financial Management  </t>
  </si>
  <si>
    <t>ME D9.1</t>
  </si>
  <si>
    <t xml:space="preserve">The facility ensures the proper utilization of fund provided to it </t>
  </si>
  <si>
    <t>ME D9.2</t>
  </si>
  <si>
    <t xml:space="preserve">The facility ensures proper planning and requisition of resources based on its need </t>
  </si>
  <si>
    <t>Standard D10</t>
  </si>
  <si>
    <t xml:space="preserve">The facility is compliant with all statutory and regulatory requirement imposed by local, state or central government  </t>
  </si>
  <si>
    <t>ME D10.1</t>
  </si>
  <si>
    <t>ME D10.2</t>
  </si>
  <si>
    <t xml:space="preserve">Updated copies of relevant laws, regulations and government orders are available at the facility </t>
  </si>
  <si>
    <t>ME D10.3</t>
  </si>
  <si>
    <t>The facility ensure relevant processes are in compliance with statutory requirement</t>
  </si>
  <si>
    <t>Standard D11</t>
  </si>
  <si>
    <t xml:space="preserve">Roles &amp; Responsibilities of administrative and clinical staff are determined as per govt. regulations and standards operating procedures.  </t>
  </si>
  <si>
    <t>ME D11.1</t>
  </si>
  <si>
    <t xml:space="preserve">The facility has established job description as per govt guidelines </t>
  </si>
  <si>
    <t>ME D11.2</t>
  </si>
  <si>
    <t>There is procedure to ensure that staff is available on duty as per duty roster</t>
  </si>
  <si>
    <t>Check for system for recording time of reporting and relieving (Attendance register/ Biometrics etc)</t>
  </si>
  <si>
    <t>ME D11.3</t>
  </si>
  <si>
    <t>The facility ensures the adherence to dress code as mandated by its administration / the health department</t>
  </si>
  <si>
    <t xml:space="preserve">Doctor, nursing staff and support staff adhere to their respective dress code </t>
  </si>
  <si>
    <t>ME D12.1</t>
  </si>
  <si>
    <t>There is established system for contract management for out sourced services</t>
  </si>
  <si>
    <t>ME D12.2</t>
  </si>
  <si>
    <t>There is a system of periodic review of quality of out sourced services</t>
  </si>
  <si>
    <t xml:space="preserve">Area of Concern - E Clinical Services </t>
  </si>
  <si>
    <t>Standard E1</t>
  </si>
  <si>
    <t xml:space="preserve">The facility has defined procedures for registration,  consultation and admission of patients. </t>
  </si>
  <si>
    <t>ME E1.1</t>
  </si>
  <si>
    <t xml:space="preserve">The facility has established procedure for registration of patients </t>
  </si>
  <si>
    <t xml:space="preserve"> Unique  identification number  &amp; patient demographic records are generated  during process of registration &amp; admission </t>
  </si>
  <si>
    <t>ME E1.2</t>
  </si>
  <si>
    <t xml:space="preserve">The facility has a established procedure for OPD consultation </t>
  </si>
  <si>
    <t>ME E1.3</t>
  </si>
  <si>
    <t xml:space="preserve">There is established procedure for admission of patients </t>
  </si>
  <si>
    <t>There is procedure for admitting Pregnant women directly coming to Labour room</t>
  </si>
  <si>
    <t xml:space="preserve">Admission is done by written order of a qualified doctor </t>
  </si>
  <si>
    <t xml:space="preserve">There is no delay in admission of pregnant women in labour pain </t>
  </si>
  <si>
    <t>OB/SI/RR</t>
  </si>
  <si>
    <t>ME E1.4</t>
  </si>
  <si>
    <t xml:space="preserve">There is established procedure for managing patients, in case beds are not available at the facility </t>
  </si>
  <si>
    <t>Check how service provider cope with shortage of delivery tables due to high patient load</t>
  </si>
  <si>
    <t>Standard E2</t>
  </si>
  <si>
    <t xml:space="preserve">The facility has defined and established procedures for clinical assessment and reassessment of the patients. </t>
  </si>
  <si>
    <t>ME E2.1</t>
  </si>
  <si>
    <t xml:space="preserve">There is established procedure for initial assessment of patients </t>
  </si>
  <si>
    <t xml:space="preserve">Rapid Initial assessment of Pregnant Women to identify complication and Prioritize care 
 </t>
  </si>
  <si>
    <t>RR/SI/OB</t>
  </si>
  <si>
    <t xml:space="preserve">Recording of vitals and FHR. immediate sign if following danger sign are present - difficulty in breathing, fever, sever abdominal pain, Convulsion or unconsciousness, Severe headache or blurred vision </t>
  </si>
  <si>
    <t xml:space="preserve">Recording and reporting of Clinical History </t>
  </si>
  <si>
    <t xml:space="preserve">Recording of current labour details  </t>
  </si>
  <si>
    <t xml:space="preserve">Time of start, frequency of contractions, time of bag of water leaking, colour and smell of fluid and baby movement </t>
  </si>
  <si>
    <t xml:space="preserve">Physical Examination </t>
  </si>
  <si>
    <t xml:space="preserve">Recording of Vitals , shape &amp; Size of abdomen , presence of  scars, foetal lie  and presentation. &amp; vaginal examination </t>
  </si>
  <si>
    <t>ME E2.2</t>
  </si>
  <si>
    <t xml:space="preserve">There is established procedure for follow-up/ reassessment of Patients </t>
  </si>
  <si>
    <t>There is fixed schedule for reassessment of Pregnant women as per standard protocol</t>
  </si>
  <si>
    <t xml:space="preserve">RR/OB </t>
  </si>
  <si>
    <t>Standard E3</t>
  </si>
  <si>
    <t>The facility has defined and established procedures for continuity of care of patient and referral</t>
  </si>
  <si>
    <t>ME E3.1</t>
  </si>
  <si>
    <t>The facility has established procedure for continuity of care during interdepartmental transfer</t>
  </si>
  <si>
    <t xml:space="preserve">There is a procedure for consultation of  the patient to other specialist with in the hospital </t>
  </si>
  <si>
    <t>ME E3.2</t>
  </si>
  <si>
    <t>The facility provides appropriate referral linkages to the patients/Services  for transfer to other/higher facilities to assure the continuity of care.</t>
  </si>
  <si>
    <t>Patient referred with referral slip</t>
  </si>
  <si>
    <t>ME E3.3</t>
  </si>
  <si>
    <t xml:space="preserve">A person is identified for care during all steps of care </t>
  </si>
  <si>
    <t>Check for nursing hand over</t>
  </si>
  <si>
    <t>ME E3.4</t>
  </si>
  <si>
    <t xml:space="preserve">The facility is connected to medical colleges through telemedicine services </t>
  </si>
  <si>
    <t>Standard E4</t>
  </si>
  <si>
    <t>The facility has defined and established procedures for nursing care</t>
  </si>
  <si>
    <t>ME E4.1</t>
  </si>
  <si>
    <t xml:space="preserve">Procedure for identification of patients is established at the facility </t>
  </si>
  <si>
    <t>There is a process  for ensuring the  identification before any clinical procedure</t>
  </si>
  <si>
    <t>ME E4.2</t>
  </si>
  <si>
    <t>Procedure for ensuring timely and accurate nursing care as per treatment plan is established at the facility</t>
  </si>
  <si>
    <t>ME E4.3</t>
  </si>
  <si>
    <t>There is established procedure of patient hand over, whenever staff duty change happens</t>
  </si>
  <si>
    <t>Patient hand over is given during the change in the shift</t>
  </si>
  <si>
    <t>Nursing Handover register is maintained</t>
  </si>
  <si>
    <t>Hand over is given bed side</t>
  </si>
  <si>
    <t>ME E4.4</t>
  </si>
  <si>
    <t xml:space="preserve">Nursing records are maintained </t>
  </si>
  <si>
    <t>ME E4.5</t>
  </si>
  <si>
    <t xml:space="preserve">There is procedure for periodic monitoring of patients </t>
  </si>
  <si>
    <t xml:space="preserve">Patient Vitals are monitored and recorded periodically </t>
  </si>
  <si>
    <t>Standard E5</t>
  </si>
  <si>
    <t xml:space="preserve">The facility has a procedure to identify high risk and vulnerable patients.  </t>
  </si>
  <si>
    <t>ME E5.1</t>
  </si>
  <si>
    <t xml:space="preserve">The facility identifies vulnerable patients and ensure their safe care </t>
  </si>
  <si>
    <t>Vulnerable patients are identified and measures are taken to protect them from any harm</t>
  </si>
  <si>
    <t>Check the measure taken to prevent new born theft, sweeping and baby fall</t>
  </si>
  <si>
    <t>ME E5.2</t>
  </si>
  <si>
    <t>The facility identifies high risk  patients and ensure their care, as per their need</t>
  </si>
  <si>
    <t xml:space="preserve">High Risk Pregnancy cases are identified and kept in intensive monitoring </t>
  </si>
  <si>
    <t>Standard E6</t>
  </si>
  <si>
    <t xml:space="preserve"> The facility follows standard treatment guidelines defined by state/Central government for prescribing the generic drugs &amp; their rational use. </t>
  </si>
  <si>
    <t>ME E6.1</t>
  </si>
  <si>
    <t>The facility ensured that drugs are prescribed in generic name only</t>
  </si>
  <si>
    <t>ME E6.2</t>
  </si>
  <si>
    <t>There is procedure of rational use of drugs</t>
  </si>
  <si>
    <t>Check for that relevant Standard treatment protocols  are available at point of use</t>
  </si>
  <si>
    <t>Check staff is aware of the drug regime and doses as per STG</t>
  </si>
  <si>
    <t>Standard E7</t>
  </si>
  <si>
    <t>The facility has defined procedures for safe drug administration</t>
  </si>
  <si>
    <t>ME E7.1</t>
  </si>
  <si>
    <t xml:space="preserve">There is process for identifying and cautious administration of high alert drugs  </t>
  </si>
  <si>
    <t>High alert drugs available in department are identified</t>
  </si>
  <si>
    <t>Maximum dose of high alert drugs are defined and communicated &amp; there is process to ensure that right doses of high alert drugs are only given</t>
  </si>
  <si>
    <t>ME E7.2</t>
  </si>
  <si>
    <t>Medication orders are written legibly and adequately</t>
  </si>
  <si>
    <t xml:space="preserve">Every Medical advice and procedure is accompanied with date , time and signature </t>
  </si>
  <si>
    <t>Check for the writing, It  comprehendible by the clinical staff</t>
  </si>
  <si>
    <t>ME E7.3</t>
  </si>
  <si>
    <t xml:space="preserve">There is a procedure to check drug before administration/ dispensing </t>
  </si>
  <si>
    <t>Drugs are checked for expiry and   other inconsistency before administration</t>
  </si>
  <si>
    <t>Check for any open single dose vial with left  over content intended to be used later on.In multi dose vial needle is not left in the septum</t>
  </si>
  <si>
    <t>Any adverse drug reaction is recorded and reported</t>
  </si>
  <si>
    <t>ME E7.4</t>
  </si>
  <si>
    <t xml:space="preserve">There is a system to ensure right medicine is given to right patient </t>
  </si>
  <si>
    <t>ME E7.5</t>
  </si>
  <si>
    <t xml:space="preserve">Patient is counselled for self drug administration </t>
  </si>
  <si>
    <t>Standard E8</t>
  </si>
  <si>
    <t>The facility has defined and established procedures for maintaining, updating of patients’ clinical records and their storage</t>
  </si>
  <si>
    <t>ME E8.1</t>
  </si>
  <si>
    <t xml:space="preserve">All the assessments, re-assessment and investigations are recorded and updated </t>
  </si>
  <si>
    <t>Progress of labour is recorded</t>
  </si>
  <si>
    <t>ME E8.2</t>
  </si>
  <si>
    <t xml:space="preserve">All treatment plan prescription/orders are recorded in the patient records. </t>
  </si>
  <si>
    <t xml:space="preserve">Treatment prescribed in nursing records </t>
  </si>
  <si>
    <t>Medication order, treatment plan, lab investigation are recoded adequately</t>
  </si>
  <si>
    <t>ME E8.3</t>
  </si>
  <si>
    <t xml:space="preserve">Care provided to each patient is recorded in the patient records </t>
  </si>
  <si>
    <t>ME E8.4</t>
  </si>
  <si>
    <t xml:space="preserve">Procedures performed are written on patients records </t>
  </si>
  <si>
    <t>Delivery note is adequate</t>
  </si>
  <si>
    <t>Outcome of delivery, date and time, gestation age, delivery conducted by, type of delivery, complication if any ,indication of intervention, date and time of transfer, cause of death etc</t>
  </si>
  <si>
    <t>Baby note is adequate</t>
  </si>
  <si>
    <t>Did baby cry, Essential new born care, resuscitation if any, Sex, weight, time of initiation of breast feed, birth doses, congenital anomaly if any.</t>
  </si>
  <si>
    <t>ME E8.5</t>
  </si>
  <si>
    <t xml:space="preserve">Adequate form and formats are available at point of use </t>
  </si>
  <si>
    <t>RR/OB</t>
  </si>
  <si>
    <t>ME E8.6</t>
  </si>
  <si>
    <t xml:space="preserve">Register/records are maintained as per guidelines </t>
  </si>
  <si>
    <t xml:space="preserve">Registers and records are maintained as per guidelines </t>
  </si>
  <si>
    <t>All register/records are identified and numbered</t>
  </si>
  <si>
    <t>ME E8.7</t>
  </si>
  <si>
    <t>The facility ensures safe and adequate storage and retrieval  of medical records</t>
  </si>
  <si>
    <t>Standard E9</t>
  </si>
  <si>
    <t>The facility has defined and established procedures for discharge of patient.</t>
  </si>
  <si>
    <t>ME E9.1</t>
  </si>
  <si>
    <t xml:space="preserve">Discharge is done after assessing patient readiness </t>
  </si>
  <si>
    <t>ME E9.2</t>
  </si>
  <si>
    <t xml:space="preserve">Case summary and follow-up instructions are provided at the discharge  </t>
  </si>
  <si>
    <t>ME E9.3</t>
  </si>
  <si>
    <t xml:space="preserve">Counselling services are provided as during discharges wherever required </t>
  </si>
  <si>
    <t>ME E9.4</t>
  </si>
  <si>
    <t>The facility has established procedure for patients leaving the facility against medical advice, absconding, etc</t>
  </si>
  <si>
    <t>Standard E10</t>
  </si>
  <si>
    <t>The facility has defined and established procedures for intensive care.</t>
  </si>
  <si>
    <t>ME E10.1</t>
  </si>
  <si>
    <t>The facility has established procedure for shifting the patient to step-down/ward  based on explicit assessment criteria</t>
  </si>
  <si>
    <t>ME E10.2</t>
  </si>
  <si>
    <t>The facility has defined and established procedure for intensive care</t>
  </si>
  <si>
    <t>ME E10.3</t>
  </si>
  <si>
    <t>ME E11.1</t>
  </si>
  <si>
    <t xml:space="preserve">There is procedure for Receiving and triage of patients </t>
  </si>
  <si>
    <t>ME E11.2</t>
  </si>
  <si>
    <t>Emergency protocols are defined and implemented</t>
  </si>
  <si>
    <t>ME E11.4</t>
  </si>
  <si>
    <t>ME E11.5</t>
  </si>
  <si>
    <t xml:space="preserve">There is procedure for handling medico legal cases </t>
  </si>
  <si>
    <t>Standard E12</t>
  </si>
  <si>
    <t xml:space="preserve">The facility has defined and established procedures of diagnostic services  </t>
  </si>
  <si>
    <t>ME E12.1</t>
  </si>
  <si>
    <t xml:space="preserve">There are established  procedures for Pre-testing Activities </t>
  </si>
  <si>
    <t>ME E12.2</t>
  </si>
  <si>
    <t xml:space="preserve">There are established  procedures for testing Activities </t>
  </si>
  <si>
    <t>ME E12.3</t>
  </si>
  <si>
    <t xml:space="preserve">There are established  procedures for Post-testing Activities </t>
  </si>
  <si>
    <t xml:space="preserve">Nursing station is provided with the critical value of different test </t>
  </si>
  <si>
    <t>Standard E13</t>
  </si>
  <si>
    <t>The facility has defined and established procedures for Blood Bank/Storage Management and Transfusion.</t>
  </si>
  <si>
    <t>ME E13.1</t>
  </si>
  <si>
    <t xml:space="preserve">Blood bank has defined and implemented donor selection criteria </t>
  </si>
  <si>
    <t>ME E13.2</t>
  </si>
  <si>
    <t xml:space="preserve">There is established procedure for the collection of blood </t>
  </si>
  <si>
    <t>ME E13.3</t>
  </si>
  <si>
    <t xml:space="preserve">There is established procedure for the testing of blood </t>
  </si>
  <si>
    <t>ME E13.4</t>
  </si>
  <si>
    <t xml:space="preserve">There is established procedure for preparation of blood component </t>
  </si>
  <si>
    <t>ME E13.5</t>
  </si>
  <si>
    <t xml:space="preserve">There is establish procedure for labelling and identification of blood and its product </t>
  </si>
  <si>
    <t>ME E13.6</t>
  </si>
  <si>
    <t xml:space="preserve">There is established procedure for storage of blood </t>
  </si>
  <si>
    <t>ME E13.7</t>
  </si>
  <si>
    <t xml:space="preserve">There is established the compatibility testing </t>
  </si>
  <si>
    <t>ME E13.8</t>
  </si>
  <si>
    <t xml:space="preserve">There is established procedure for issuing blood </t>
  </si>
  <si>
    <t>ME E13.9</t>
  </si>
  <si>
    <t xml:space="preserve">There is established procedure for transfusion of blood </t>
  </si>
  <si>
    <t>ME E13.10</t>
  </si>
  <si>
    <t xml:space="preserve">There is a established procedure for monitoring and reporting Transfusion complication </t>
  </si>
  <si>
    <t>Standard E14</t>
  </si>
  <si>
    <t>ME E14.1</t>
  </si>
  <si>
    <t>ME E14.2</t>
  </si>
  <si>
    <t>ME E14.3</t>
  </si>
  <si>
    <t>Standard E15</t>
  </si>
  <si>
    <t xml:space="preserve">The facility has defined and established procedures of Operation theatre services </t>
  </si>
  <si>
    <t>ME E15.1</t>
  </si>
  <si>
    <t xml:space="preserve">The facility has established procedures OT Scheduling </t>
  </si>
  <si>
    <t>ME E15.2</t>
  </si>
  <si>
    <t xml:space="preserve">The facility has established procedures for Preoperative care </t>
  </si>
  <si>
    <t>ME E15.3</t>
  </si>
  <si>
    <t xml:space="preserve">The facility has established procedures for Surgical Safety </t>
  </si>
  <si>
    <t>ME E15.4</t>
  </si>
  <si>
    <t xml:space="preserve">The facility has established procedures for Post operative care </t>
  </si>
  <si>
    <t>Standard E16</t>
  </si>
  <si>
    <t>The facility has defined and established procedures for end of life care and death</t>
  </si>
  <si>
    <t>ME E16.2</t>
  </si>
  <si>
    <t>The facility has standard procedures for handling the death in the hospital</t>
  </si>
  <si>
    <t xml:space="preserve">Death note is written as per mother &amp; neonatal death review guidelines </t>
  </si>
  <si>
    <t>ME E16.3</t>
  </si>
  <si>
    <t>The facility has standard operating procedure for end of life support</t>
  </si>
  <si>
    <t>ME E16.4</t>
  </si>
  <si>
    <t>The facility has standard procedures for conducting post-mortem, its recording and meeting its obligation under the law</t>
  </si>
  <si>
    <t>Standard E17</t>
  </si>
  <si>
    <t xml:space="preserve">The facility has established procedures for Antenatal care as per  guidelines </t>
  </si>
  <si>
    <t>ME E17.1</t>
  </si>
  <si>
    <t>There is an established procedure for Registration and follow up of pregnant women.</t>
  </si>
  <si>
    <t>ME E17.2</t>
  </si>
  <si>
    <t>There is an established procedure for History taking, Physical examination, and counselling of each antenatal woman, visiting the facility.</t>
  </si>
  <si>
    <t>ME E17.3</t>
  </si>
  <si>
    <t>The facility ensures availability of diagnostic and drugs during antenatal care of pregnant women</t>
  </si>
  <si>
    <t>ME E17.4</t>
  </si>
  <si>
    <t>There is an established procedure for identification of High risk pregnancy and appropriate treatment/referral as per scope of services.</t>
  </si>
  <si>
    <t>ME E17.5</t>
  </si>
  <si>
    <t xml:space="preserve">There is an established procedure for identification and management of moderate and severe anaemia </t>
  </si>
  <si>
    <t>ME E17.6</t>
  </si>
  <si>
    <t>Counselling of pregnant women is done as per standard protocol and gestational age</t>
  </si>
  <si>
    <t>Standard E18</t>
  </si>
  <si>
    <t xml:space="preserve">The facility has established procedures for Intranatal care as per guidelines </t>
  </si>
  <si>
    <t>ME E18.1</t>
  </si>
  <si>
    <t>ME E18.2</t>
  </si>
  <si>
    <t>Rules out presence of second baby by palpating abdomen</t>
  </si>
  <si>
    <t>Use of Uterotonic Drugs</t>
  </si>
  <si>
    <t>Control Cord Traction</t>
  </si>
  <si>
    <t xml:space="preserve">Only during Contraction </t>
  </si>
  <si>
    <t xml:space="preserve">Uterine tone assessment </t>
  </si>
  <si>
    <t>Checks for completeness of placenta before discarding</t>
  </si>
  <si>
    <t xml:space="preserve">After placenta expulsion , Checks Placenta &amp; Membranes for Completeness </t>
  </si>
  <si>
    <t>ME E18.3</t>
  </si>
  <si>
    <t xml:space="preserve">Wipes the baby with a clean pre-warmed towel and wraps baby in second pre-warmed towel;  </t>
  </si>
  <si>
    <t>Performs delayed cord clamping and cutting (1-3 min);</t>
  </si>
  <si>
    <t>ME E18.4</t>
  </si>
  <si>
    <t>There is an established procedure for assisted and C-section deliveries per scope of services.</t>
  </si>
  <si>
    <t xml:space="preserve">Management of Obstructed Labour </t>
  </si>
  <si>
    <t>ME E18.5</t>
  </si>
  <si>
    <t>Records BP in every case
checks for proteinuria</t>
  </si>
  <si>
    <t xml:space="preserve">identifies danger signs of severe PE and convulsions; </t>
  </si>
  <si>
    <t>provides nursing care &amp; ensures specialist attention.</t>
  </si>
  <si>
    <t>ME E18.6</t>
  </si>
  <si>
    <t>Facility staff adheres to standard protocols for identification and management of PPH.</t>
  </si>
  <si>
    <t xml:space="preserve">Checks uterine tone and bleeding PV regularly </t>
  </si>
  <si>
    <t>Identifies PPH</t>
  </si>
  <si>
    <t xml:space="preserve">SI?OB/RR </t>
  </si>
  <si>
    <t>Assessment of bleeding (PPH if &gt;500 ml or &gt; 1 pad soaked in 5 Minutes or any bleeding sufficient to cause signs of hypovolemia in patient.</t>
  </si>
  <si>
    <t xml:space="preserve">Manages PPH as per protocol </t>
  </si>
  <si>
    <t>SI/OB/RR</t>
  </si>
  <si>
    <t xml:space="preserve">SI/OB/RR </t>
  </si>
  <si>
    <t xml:space="preserve">Administration of another dose of Oxytocin 20IU in 500 ml of RL at 40-60 drops/min an attempt to deliver placenta with repeat controlled cord traction. If this fails performs manual removal of Placenta </t>
  </si>
  <si>
    <t>ME E18.7</t>
  </si>
  <si>
    <t>Provides syrup Nevirapine to newborns of HIV seropositive mothers</t>
  </si>
  <si>
    <t>ME E18.8</t>
  </si>
  <si>
    <t>Facility staff adheres to standard protocol for identification and management of preterm delivery.</t>
  </si>
  <si>
    <t xml:space="preserve"> identifies conditions that may lead to preterm birth </t>
  </si>
  <si>
    <t xml:space="preserve">(severe PE/E, APH, PPROM); </t>
  </si>
  <si>
    <t xml:space="preserve">administers antenatal corticosteroids in pre term labour and conditions leading to pre term delivery (24-34 weeks); </t>
  </si>
  <si>
    <t>ME E18.9</t>
  </si>
  <si>
    <t>Staff identifies and manages infection in pregnant woman</t>
  </si>
  <si>
    <t>Records mother' s temperature at admission and assesses need for antibiotics</t>
  </si>
  <si>
    <t xml:space="preserve">Administers appropriate antibiotics to mother </t>
  </si>
  <si>
    <t>ME 18.10</t>
  </si>
  <si>
    <t>There is Established protocol for newborn resuscitation is followed at the facility.</t>
  </si>
  <si>
    <t xml:space="preserve">Facility staff adheres to standard protocol for resuscitating the newborn within 30 seconds.  </t>
  </si>
  <si>
    <t>Performs initial steps of resuscitation within 30 seconds: immediate cord cutting and PSSR at radiant warmer.</t>
  </si>
  <si>
    <t xml:space="preserve">Facility staff adheres to standard protocol for taking appropriate actions if baby does not respond to bag and mask ventilation after golden minute. </t>
  </si>
  <si>
    <t>If baby still not breathing/ breathing well, continues ventilation with oxygen, calls or arranges for advanced help or referral.</t>
  </si>
  <si>
    <t>ME E18.11</t>
  </si>
  <si>
    <t xml:space="preserve">Facility ensures Physical and emotional support to the pregnant women means of birth companion of her choice </t>
  </si>
  <si>
    <t>PI/SI</t>
  </si>
  <si>
    <t>Standard E19</t>
  </si>
  <si>
    <t xml:space="preserve">The facility has established procedures for postnatal care as per guidelines </t>
  </si>
  <si>
    <t>ME E19.1</t>
  </si>
  <si>
    <t>Performs detailed examination of mother</t>
  </si>
  <si>
    <t>SI/RR/PI</t>
  </si>
  <si>
    <t xml:space="preserve">Check for records of Uterine contraction, bleeding, temperature, B.P, pulse, Breast examination, (Nipple care, milk initiation), Check for perineal washes performed </t>
  </si>
  <si>
    <t>Looks for signs of infection in mother and baby</t>
  </si>
  <si>
    <t>ME E19.2</t>
  </si>
  <si>
    <t>The facility ensures adequate stay of mother and newborn in a safe environment as per standard Protocols.</t>
  </si>
  <si>
    <t>Looks for signs of hypothermia in baby and provides appropriate care</t>
  </si>
  <si>
    <t>RR/SI/PI</t>
  </si>
  <si>
    <t xml:space="preserve">Staff counsels mother on vital issues </t>
  </si>
  <si>
    <t>Counsels on danger signs to mother at time of discharge; Counsels on post partum family planning to mother at discharge;  Counsels on exclusive breast feeding to mother at discharge</t>
  </si>
  <si>
    <t>ME E19.3</t>
  </si>
  <si>
    <t>Facility staff adheres to protocol for  ensuring care of newborns with small size at birth</t>
  </si>
  <si>
    <t>Facilitates specialist care in newborn &lt;1800 gm</t>
  </si>
  <si>
    <t>ME E19.5</t>
  </si>
  <si>
    <t>There is established procedure for discharge and follow up of mother and newborn.</t>
  </si>
  <si>
    <t>Standard E20</t>
  </si>
  <si>
    <t xml:space="preserve">The facility has established procedures for care of new born, infant and child as per guidelines </t>
  </si>
  <si>
    <t>ME E20.1</t>
  </si>
  <si>
    <t xml:space="preserve">The facility provides immunization services as per guidelines </t>
  </si>
  <si>
    <t>ME E20.2</t>
  </si>
  <si>
    <t>Triage, Assessment &amp; Management of newborns having 
emergency signs are done as per guidelines</t>
  </si>
  <si>
    <t>ME E20.3</t>
  </si>
  <si>
    <t xml:space="preserve">Management of Low birth weight
newborns is done as per  guidelines </t>
  </si>
  <si>
    <t>ME E20.4</t>
  </si>
  <si>
    <t xml:space="preserve">Management of neonatal asphyxia, jaundice and sepsis is done as per guidelines </t>
  </si>
  <si>
    <t>ME E20.5</t>
  </si>
  <si>
    <t xml:space="preserve">Management of children presenting
with fever, cough/ breathlessness is done as per guidelines </t>
  </si>
  <si>
    <t>ME E20.6</t>
  </si>
  <si>
    <t xml:space="preserve">Management of children with severe
Acute Malnutrition is done as per  guidelines </t>
  </si>
  <si>
    <t>ME E20.7</t>
  </si>
  <si>
    <t>Standard E21</t>
  </si>
  <si>
    <t>The facility has established procedures for abortion and family planning as per government guidelines and law</t>
  </si>
  <si>
    <t>ME E21.1</t>
  </si>
  <si>
    <t xml:space="preserve">Family planning counselling services provided as per guidelines </t>
  </si>
  <si>
    <t>ME E21.2</t>
  </si>
  <si>
    <t>The facility provides spacing method of family planning as per guideline</t>
  </si>
  <si>
    <t>ME E21.3</t>
  </si>
  <si>
    <t>The facility provides limiting method of family planning as per guideline</t>
  </si>
  <si>
    <t>ME E21.4</t>
  </si>
  <si>
    <t>The facility provide counselling services for abortion as per guideline</t>
  </si>
  <si>
    <t>ME E21.5</t>
  </si>
  <si>
    <t>The facility provide abortion services for 1st trimester as per guideline</t>
  </si>
  <si>
    <t>ME E21.6</t>
  </si>
  <si>
    <t>The facility provide abortion services for 2nd trimester as per guideline</t>
  </si>
  <si>
    <t>Standard E22</t>
  </si>
  <si>
    <t xml:space="preserve">The facility provides Adolescent Reproductive and Sexual Health services as per guidelines  </t>
  </si>
  <si>
    <t>ME E22.1</t>
  </si>
  <si>
    <t>The facility provides Promotive ARSH Services</t>
  </si>
  <si>
    <t>ME E22.2</t>
  </si>
  <si>
    <t>The facility provides Preventive ARSH Services</t>
  </si>
  <si>
    <t>ME E22.3</t>
  </si>
  <si>
    <t>The facility Provides Curative ARSH Services</t>
  </si>
  <si>
    <t>ME E22.4</t>
  </si>
  <si>
    <t>The facility Provides Referral Services for ARSH</t>
  </si>
  <si>
    <t>Standard E23</t>
  </si>
  <si>
    <t xml:space="preserve">The facility provides National health Programme as per operational/Clinical Guidelines </t>
  </si>
  <si>
    <t>ME E23.1</t>
  </si>
  <si>
    <t>ME E23.2</t>
  </si>
  <si>
    <t>ME E23.3</t>
  </si>
  <si>
    <t>ME E23.4</t>
  </si>
  <si>
    <t>ME E23.5</t>
  </si>
  <si>
    <t xml:space="preserve">The facility provides services under National Programme for control of Blindness as per guidelines </t>
  </si>
  <si>
    <t>ME E23.6</t>
  </si>
  <si>
    <t>ME E23.7</t>
  </si>
  <si>
    <t>ME E23.8</t>
  </si>
  <si>
    <t xml:space="preserve">The facility provides service under National Programme for Prevention and Control of cancer, diabetes, cardiovascular diseases &amp; stroke (NPCDCS)  as per guidelines </t>
  </si>
  <si>
    <t>ME E23.9</t>
  </si>
  <si>
    <t>The facility provide service for Integrated disease surveillance Programme</t>
  </si>
  <si>
    <t>ME E23.10</t>
  </si>
  <si>
    <t>The facility provide services under National  Programme for prevention and control of  deafness</t>
  </si>
  <si>
    <t>Facilitates assisted feeding whenever required</t>
  </si>
  <si>
    <t>Facilitates thermal management including kangaroo mother care</t>
  </si>
  <si>
    <t>ME 19.4</t>
  </si>
  <si>
    <t>The facility has established procedures for stabilization/treatment/referral of post natal complications</t>
  </si>
  <si>
    <t xml:space="preserve">There is established criteria for shifting newborn to SNCU </t>
  </si>
  <si>
    <t>Area of Concern - F Infection Control</t>
  </si>
  <si>
    <t>Standard F1</t>
  </si>
  <si>
    <t>The facility has infection control Programme and procedures in place for prevention and measurement of hospital associated infection</t>
  </si>
  <si>
    <t>ME F1.1</t>
  </si>
  <si>
    <t xml:space="preserve">The facility has functional infection control committee </t>
  </si>
  <si>
    <t>ME F1.2</t>
  </si>
  <si>
    <t>The facility  has provision for Passive  and active culture surveillance of critical &amp; high risk areas</t>
  </si>
  <si>
    <r>
      <rPr>
        <sz val="11"/>
        <color theme="1"/>
        <rFont val="Calibri"/>
        <family val="2"/>
        <scheme val="minor"/>
      </rPr>
      <t>Surface and environment samples are taken for microbiological surveillance</t>
    </r>
  </si>
  <si>
    <t>ME F1.3</t>
  </si>
  <si>
    <t xml:space="preserve">The facility measures hospital associated infection rates </t>
  </si>
  <si>
    <t>ME F1.4</t>
  </si>
  <si>
    <t xml:space="preserve">There is Provision of Periodic Medical Check-up and immunization of staff </t>
  </si>
  <si>
    <t>There is procedure for immunization &amp; medical check up of the staff</t>
  </si>
  <si>
    <t>ME F1.5</t>
  </si>
  <si>
    <t xml:space="preserve">The facility has established procedures for regular monitoring of infection control practices </t>
  </si>
  <si>
    <t xml:space="preserve">Regular monitoring of infection control practices </t>
  </si>
  <si>
    <t xml:space="preserve">Hand washing and infection control audits done at periodic intervals </t>
  </si>
  <si>
    <t>ME F1.6</t>
  </si>
  <si>
    <t>The facility has defined and established antibiotic policy</t>
  </si>
  <si>
    <t>Standard F2</t>
  </si>
  <si>
    <t>The facility has defined and Implemented procedures for ensuring hand hygiene practices and antisepsis</t>
  </si>
  <si>
    <t>ME F2.1</t>
  </si>
  <si>
    <t xml:space="preserve">Hand washing facilities are provided at point of use </t>
  </si>
  <si>
    <t xml:space="preserve">Availability of hand washing  with running Water Facility at Point of Use </t>
  </si>
  <si>
    <t xml:space="preserve">Check for availability of wash basin near the point of use  Ask to Open the tap. Ask Staff  water supply is regular </t>
  </si>
  <si>
    <t>Availability of antiseptic soap with soap dish/ liquid antiseptic with dispenser.</t>
  </si>
  <si>
    <t xml:space="preserve">Check for availability/ Ask staff if the supply is adequate and uninterrupted. Availability of Alcohol based Hand rub </t>
  </si>
  <si>
    <t xml:space="preserve">Display of Hand washing Instruction at Point of Use </t>
  </si>
  <si>
    <t>Prominently displayed above the hand washing facility , preferably in Local language</t>
  </si>
  <si>
    <t>Availability of elbow operated taps  &amp; Hand washing sink is wide and deep enough to prevent splashing and retention of water</t>
  </si>
  <si>
    <t>ME F2.2</t>
  </si>
  <si>
    <t xml:space="preserve">The facility staff is trained in hand washing practices and they adhere to standard hand washing practices </t>
  </si>
  <si>
    <t>ME F2.3</t>
  </si>
  <si>
    <t>The facility ensures standard practices and materials for antisepsis</t>
  </si>
  <si>
    <t>like before giving IM/IV injection, drawing blood, putting Intravenous and urinary catheter &amp;Proper cleaning of perineal area before procedure with antisepsis</t>
  </si>
  <si>
    <t>Check Shaving is not done during part preparation/delivery cases</t>
  </si>
  <si>
    <t>Standard F3</t>
  </si>
  <si>
    <t xml:space="preserve">The facility ensures standard practices and materials for Personal protection </t>
  </si>
  <si>
    <t>ME F3.1</t>
  </si>
  <si>
    <t xml:space="preserve">The facility ensures adequate personal protection Equipment as per requirements </t>
  </si>
  <si>
    <t xml:space="preserve">Availability of Masks , caps and protective eye cover </t>
  </si>
  <si>
    <t>OB/SI/ RR</t>
  </si>
  <si>
    <t xml:space="preserve">OB/SI /RR </t>
  </si>
  <si>
    <t xml:space="preserve">Use of elbow length gloves for obstetrical purpose </t>
  </si>
  <si>
    <t xml:space="preserve">Availability of disposable gown/ Apron </t>
  </si>
  <si>
    <t>ME F3.2</t>
  </si>
  <si>
    <t xml:space="preserve">The facility staff adheres to standard personal protection practices </t>
  </si>
  <si>
    <t xml:space="preserve">No reuse of disposable gloves, Masks, caps and aprons. </t>
  </si>
  <si>
    <t>Entry to the labour Room is only after change of shoes and wearing  Mask  &amp; Cap</t>
  </si>
  <si>
    <t>Standard F4</t>
  </si>
  <si>
    <t xml:space="preserve">The facility has standard procedures for processing of equipment and instruments </t>
  </si>
  <si>
    <t>ME F4.1</t>
  </si>
  <si>
    <t xml:space="preserve">The facility ensures standard practices and materials for decontamination and cleaning of instruments and  procedures areas </t>
  </si>
  <si>
    <t>Disinfection of operating &amp; Procedure surfaces</t>
  </si>
  <si>
    <t>Proper handling of Soiled and infected linen</t>
  </si>
  <si>
    <t xml:space="preserve">No sorting ,Rinsing or sluicing at Point of use/ Patient care area </t>
  </si>
  <si>
    <t xml:space="preserve">Cleaning of instruments </t>
  </si>
  <si>
    <t>ME F4.2</t>
  </si>
  <si>
    <t xml:space="preserve">The facility ensures standard practices and materials for disinfection and sterilization of instruments and equipment </t>
  </si>
  <si>
    <t>Equipment and instruments are  sterilized after each use as per requirement</t>
  </si>
  <si>
    <t>Autoclaving  of delivery kits is done as per protocols</t>
  </si>
  <si>
    <t>There is a procedure to ensure the traceability of sterilized packs &amp; their storage</t>
  </si>
  <si>
    <t>Sterile packs are kept in clean, dust free, moist free environment.</t>
  </si>
  <si>
    <t>Standard F5</t>
  </si>
  <si>
    <t xml:space="preserve">Physical layout and environmental control of the patient care areas ensures infection prevention </t>
  </si>
  <si>
    <t>ME F5.1</t>
  </si>
  <si>
    <t xml:space="preserve">Layout of the department is conducive for the infection control practices </t>
  </si>
  <si>
    <t>Facility layout ensures separation of routes for clean and dirty items</t>
  </si>
  <si>
    <t>ME F5.2</t>
  </si>
  <si>
    <t xml:space="preserve">The facility ensures availability of  standard materials for cleaning and disinfection of patient care areas </t>
  </si>
  <si>
    <t>ME F5.3</t>
  </si>
  <si>
    <t xml:space="preserve">The facility ensures standard practices are followed for the cleaning and disinfection of patient care areas </t>
  </si>
  <si>
    <t>Cleaning of patient care area with detergent solution</t>
  </si>
  <si>
    <t>Staff is trained for preparing cleaning solution as per standard procedure</t>
  </si>
  <si>
    <t>Standard practice of mopping and scrubbing are followed &amp; three bucket system is followed</t>
  </si>
  <si>
    <t>ME F5.4</t>
  </si>
  <si>
    <t xml:space="preserve">The facility ensures segregation infectious patients </t>
  </si>
  <si>
    <t>ME F5.5</t>
  </si>
  <si>
    <t xml:space="preserve">The facility ensures air quality of high risk area </t>
  </si>
  <si>
    <t>Standard F6</t>
  </si>
  <si>
    <t xml:space="preserve">The facility has defined and established procedures for segregation, collection, treatment and disposal of Bio Medical and hazardous Waste. </t>
  </si>
  <si>
    <t>ME F6.1</t>
  </si>
  <si>
    <t>The facility Ensures segregation of Bio Medical Waste as per guidelines and 'on-site' management of waste is carried out as per guidelines</t>
  </si>
  <si>
    <t xml:space="preserve">Segregation of infected plastic waste in red bin </t>
  </si>
  <si>
    <t xml:space="preserve">Display of work instructions for segregation and handling of Biomedical waste </t>
  </si>
  <si>
    <t>ME F6.2</t>
  </si>
  <si>
    <t xml:space="preserve">The facility ensures management of sharps as per guidelines </t>
  </si>
  <si>
    <t xml:space="preserve">See if it has been used or just lying idle </t>
  </si>
  <si>
    <t>ME F6.3</t>
  </si>
  <si>
    <t xml:space="preserve">The facility ensures transportation and disposal of waste as per guidelines </t>
  </si>
  <si>
    <t>Check bins are not overfilled</t>
  </si>
  <si>
    <t>Area of Concern - G Quality Management</t>
  </si>
  <si>
    <t>Standard G1</t>
  </si>
  <si>
    <t xml:space="preserve">The facility has established organizational framework for quality improvement </t>
  </si>
  <si>
    <t>ME G1.1</t>
  </si>
  <si>
    <t xml:space="preserve">The facility has a quality team in place </t>
  </si>
  <si>
    <t>ME G1.2</t>
  </si>
  <si>
    <t>The facility reviews quality of its services at periodic intervals</t>
  </si>
  <si>
    <t>Standard G2</t>
  </si>
  <si>
    <t>The facility has established system for patient and employee satisfaction</t>
  </si>
  <si>
    <t>ME G2.1</t>
  </si>
  <si>
    <t>Patient satisfaction surveys are conducted at periodic intervals</t>
  </si>
  <si>
    <t>ME G2.2</t>
  </si>
  <si>
    <t xml:space="preserve">The facility analyses the patient feed back, and root-cause analysis </t>
  </si>
  <si>
    <t>ME G2.3</t>
  </si>
  <si>
    <t xml:space="preserve">The facility prepares the action plans for the areas, contributing to low satisfaction of patients </t>
  </si>
  <si>
    <t>Standard G3</t>
  </si>
  <si>
    <t xml:space="preserve">The facility have established internal and external quality assurance Programmes wherever it is critical to quality. </t>
  </si>
  <si>
    <t>ME G3.1</t>
  </si>
  <si>
    <t xml:space="preserve">The facility has established internal quality assurance programme in key departments </t>
  </si>
  <si>
    <t>ME G3.2</t>
  </si>
  <si>
    <t xml:space="preserve">The facility has established external assurance programmes at relevant departments </t>
  </si>
  <si>
    <t>ME G3.3</t>
  </si>
  <si>
    <t>The facility has established system for use of check lists in different departments and services</t>
  </si>
  <si>
    <t xml:space="preserve">Departmental checklist are used for monitoring and quality assurance </t>
  </si>
  <si>
    <t xml:space="preserve">Daily Checklist to check labour room preparedness and cleanliness is used for quality assurance 
Staff is designated for filling and monitoring of these checklists </t>
  </si>
  <si>
    <t>Standard G4</t>
  </si>
  <si>
    <t xml:space="preserve">The facility has established, documented implemented and maintained Standard Operating Procedures for all key processes and support services. </t>
  </si>
  <si>
    <t>ME G4.1</t>
  </si>
  <si>
    <t xml:space="preserve">Departmental standard operating procedures are available </t>
  </si>
  <si>
    <t>Standard operating procedure for department has been prepared and approved</t>
  </si>
  <si>
    <t>Current version of SOP are available with  process owner</t>
  </si>
  <si>
    <t>ME G4.2</t>
  </si>
  <si>
    <t xml:space="preserve">Standard Operating Procedures adequately describes process and procedures </t>
  </si>
  <si>
    <t>Department has documented procedure for general patient care processes</t>
  </si>
  <si>
    <t>Department has documented procedure for specific processes to the department</t>
  </si>
  <si>
    <t>Department has documented procedure for quality management &amp; improvement</t>
  </si>
  <si>
    <t>ME G4.3</t>
  </si>
  <si>
    <t xml:space="preserve">Staff is trained and aware of the procedures written in SOPs </t>
  </si>
  <si>
    <t>ME G4.4</t>
  </si>
  <si>
    <t xml:space="preserve">Work instructions are displayed at Point of use </t>
  </si>
  <si>
    <t xml:space="preserve">Clinical protocols  on Newborn Care are displayed </t>
  </si>
  <si>
    <t>Standard G 5</t>
  </si>
  <si>
    <t xml:space="preserve">The facility maps its key processes and seeks to make them more efficient by reducing non value adding activities and wastages </t>
  </si>
  <si>
    <t>ME G5.1</t>
  </si>
  <si>
    <t xml:space="preserve">The facility maps its critical processes </t>
  </si>
  <si>
    <t>Process mapping of critical processes done</t>
  </si>
  <si>
    <t>ME G5.2</t>
  </si>
  <si>
    <t xml:space="preserve">Non value adding activities are identified </t>
  </si>
  <si>
    <t>ME G5.3</t>
  </si>
  <si>
    <t>Processes are improved &amp; implemented</t>
  </si>
  <si>
    <t>Standard G6</t>
  </si>
  <si>
    <t>The facility has established system of periodic review as internal  assessment , medical &amp; death audit and prescription audit</t>
  </si>
  <si>
    <t>ME G6.1</t>
  </si>
  <si>
    <t xml:space="preserve">The facility conducts periodic internal assessment </t>
  </si>
  <si>
    <t xml:space="preserve">Internal assessment is done at periodic interval </t>
  </si>
  <si>
    <t>ME G6.2</t>
  </si>
  <si>
    <t xml:space="preserve">The facility conducts the periodic prescription/ medical/death audits </t>
  </si>
  <si>
    <t>ME G6.3</t>
  </si>
  <si>
    <t>The facility ensures non compliances are enumerated and recorded adequately</t>
  </si>
  <si>
    <t xml:space="preserve">Non Compliance are enumerated and recorded </t>
  </si>
  <si>
    <t>ME G6.4</t>
  </si>
  <si>
    <t xml:space="preserve">Action plan is made on the gaps found in the assessment / audit process </t>
  </si>
  <si>
    <t xml:space="preserve">Action plan prepared </t>
  </si>
  <si>
    <t>ME G6.5</t>
  </si>
  <si>
    <t xml:space="preserve">Check correction &amp; corrective actions are taken </t>
  </si>
  <si>
    <t>Standard G7</t>
  </si>
  <si>
    <t>The facility has defined mission, values, Quality policy &amp; objectives &amp; prepared a strategic plan to achieve them</t>
  </si>
  <si>
    <t>ME G7.4</t>
  </si>
  <si>
    <t xml:space="preserve">Check if SMART Quality Objectives have framed </t>
  </si>
  <si>
    <t>ME G7.5</t>
  </si>
  <si>
    <t>Mission, Values, Quality policy and objectives are effectively communicated to staff and users of services</t>
  </si>
  <si>
    <t xml:space="preserve">Check of staff is aware of Mission , Values, Quality Policy and objectives </t>
  </si>
  <si>
    <t xml:space="preserve">Interview with staff for their awareness. Check if Mission Statement, Core Values and Quality Policy is displayed prominently in local language at Key Points </t>
  </si>
  <si>
    <t>Standard G8</t>
  </si>
  <si>
    <t>The facility seeks continually improvement by practicing Quality method and tools.</t>
  </si>
  <si>
    <t>ME G8.1</t>
  </si>
  <si>
    <t xml:space="preserve">The facility uses method for quality improvement in services </t>
  </si>
  <si>
    <t>Basic quality improvement method</t>
  </si>
  <si>
    <t>PDCA &amp; 5S</t>
  </si>
  <si>
    <t>ME G8.2</t>
  </si>
  <si>
    <t xml:space="preserve">The facility uses tools for quality improvement in services </t>
  </si>
  <si>
    <t>Minimum 2 applicable tools are used in each department</t>
  </si>
  <si>
    <t>Standards G10</t>
  </si>
  <si>
    <t>Facility has established procedures for assessing, reporting, evaluating and managing risk as per Risk Management Plan</t>
  </si>
  <si>
    <t>ME G10.6</t>
  </si>
  <si>
    <t>Periodic assessment for Medication and Patient care safety risks is done as per  defined criteria.</t>
  </si>
  <si>
    <t xml:space="preserve">Check periodic assessment of medication and patient care safety risk is done using defined checklist periodically </t>
  </si>
  <si>
    <t>Area of Concern - H Outcome</t>
  </si>
  <si>
    <t xml:space="preserve">Standard H1 </t>
  </si>
  <si>
    <t xml:space="preserve">The facility measures Productivity Indicators and ensures compliance with State/National benchmarks </t>
  </si>
  <si>
    <t>ME H1.1</t>
  </si>
  <si>
    <t xml:space="preserve">Facility measures productivity Indicators on monthly basis </t>
  </si>
  <si>
    <t xml:space="preserve">Percentage of deliveries conducted at night </t>
  </si>
  <si>
    <t>% PPIUCD inserted against
total number of normal delivery</t>
  </si>
  <si>
    <t>ME H1.2</t>
  </si>
  <si>
    <t xml:space="preserve">Standard H2 </t>
  </si>
  <si>
    <t>The facility measures Efficiency Indicators and ensure to reach State/National Benchmark</t>
  </si>
  <si>
    <t>ME H2.1</t>
  </si>
  <si>
    <t xml:space="preserve">Facility measures efficiency Indicators on monthly basis </t>
  </si>
  <si>
    <t>Percentage of cases referred to OT</t>
  </si>
  <si>
    <t>% of newborns required
resuscitation out of total live
births</t>
  </si>
  <si>
    <t>ME H2.2</t>
  </si>
  <si>
    <t>Standard H3</t>
  </si>
  <si>
    <t>The facility measures Clinical Care &amp; Safety Indicators and tries to reach State/National benchmark</t>
  </si>
  <si>
    <t>ME H3.1</t>
  </si>
  <si>
    <t xml:space="preserve">Facility measures Clinical Care &amp; Safety Indicators on monthly basis </t>
  </si>
  <si>
    <t xml:space="preserve">No of adverse events per thousand patients </t>
  </si>
  <si>
    <t>Intrapartum stillbirth rate</t>
  </si>
  <si>
    <t>ME H3.2</t>
  </si>
  <si>
    <t>Standard H4</t>
  </si>
  <si>
    <t>ME H4.1</t>
  </si>
  <si>
    <t xml:space="preserve">Facility measures Service Quality Indicators on monthly basis </t>
  </si>
  <si>
    <t>ME H4.2</t>
  </si>
  <si>
    <t>Maximum</t>
  </si>
  <si>
    <t xml:space="preserve">Percent </t>
  </si>
  <si>
    <t xml:space="preserve">Total </t>
  </si>
  <si>
    <t xml:space="preserve">Check if quality circle formed and functional in the Labour Room </t>
  </si>
  <si>
    <t xml:space="preserve">Training on Respectful  Maternal Care </t>
  </si>
  <si>
    <t xml:space="preserve">Percentage of Deliveries attended by Birth Companion </t>
  </si>
  <si>
    <t xml:space="preserve">Percentage of deliveries conducted using safe birth checklist </t>
  </si>
  <si>
    <t xml:space="preserve">Percentage of deliveries conducted using real time partograph </t>
  </si>
  <si>
    <t xml:space="preserve">Percentage newborn breastfed within 1 hour of birth </t>
  </si>
  <si>
    <t xml:space="preserve">No. of cases of Neonatal asphyxia </t>
  </si>
  <si>
    <t>No. of cases of Neonatal Sepsis</t>
  </si>
  <si>
    <t xml:space="preserve">No. of  cases of Maternal death related to APH/ PPH </t>
  </si>
  <si>
    <t xml:space="preserve">OSCE Score </t>
  </si>
  <si>
    <t xml:space="preserve">Maternal Death Audits are conducted on Monthly Basis </t>
  </si>
  <si>
    <t xml:space="preserve">Neonatal Death Audits are conducted on Monthly Basis </t>
  </si>
  <si>
    <t xml:space="preserve">Client Satisfaction Score </t>
  </si>
  <si>
    <t>24 *7 Availability of point of care diagnostic tests</t>
  </si>
  <si>
    <t>Cap Ampicillin 500mg, Tab Metronidazole 400mg, Inj Gentamicin</t>
  </si>
  <si>
    <t xml:space="preserve"> Episiotomy scissor, kidney tray, artery forceps, allis forceps, sponge holder, toothed forceps, needle holder,thumb forceps, are present in tray</t>
  </si>
  <si>
    <t>Two pre warmed towels/sheets for wrapping the baby, mucus extractor, bag and mask (0 &amp;1 no.), sterilized thread for cord/cord clamp, nasogastric tube are present in tray</t>
  </si>
  <si>
    <t>Speculum, anterior  vaginal wall retractor, posterior wall retractor, sponge holding forceps, MVA syringe, cannulas, MTP, cannulas, small bowl of antiseptic lotion, are present in tray</t>
  </si>
  <si>
    <t>PPIUCD insertion forceps, CuIUCD 380A/Cu IUCD375 in sterile package are present in tray</t>
  </si>
  <si>
    <t>Cord Cutting Scissor, Artery forceps, Cord clamp, Sponge holder, speculum, kidney tray,  bowl for antiseptic lotion are present in tray</t>
  </si>
  <si>
    <t>Check for breakdown &amp; Maintenance  record in the log book</t>
  </si>
  <si>
    <t xml:space="preserve">There is  system to check the cleanliness and Quantity of the linen </t>
  </si>
  <si>
    <t>Co relate the time admission with &amp; clinical intervention (vital chart , partograph, medication given etc.)</t>
  </si>
  <si>
    <t xml:space="preserve">There is a process to ensure the accuracy of verbal/telephonic orders  </t>
  </si>
  <si>
    <t xml:space="preserve">Verbal orders are rechecked before administration.  Verbal orders are documented in the case sheet </t>
  </si>
  <si>
    <t>Every still birth is examined, classified by paediatrician before declaration &amp; record is maintained</t>
  </si>
  <si>
    <t>OB/SI</t>
  </si>
  <si>
    <t>As per National Benchmark</t>
  </si>
  <si>
    <t>Facility has improved Percentage of deliveries conducted using safe birth checklist as per National bench mark</t>
  </si>
  <si>
    <t>Facility has improved  Percentage of deliveries conducted using real time partograph as per National Benchmark</t>
  </si>
  <si>
    <t>Facility has improved no. of  drug  stock out rate as per National Bench mark</t>
  </si>
  <si>
    <t>Facility has improved Percentage newborn breastfed within 1 hour of birth as per National bench mark</t>
  </si>
  <si>
    <t xml:space="preserve">Check for fixtures and furniture like cupboards, cabinets, and heavy equipment , hanging objects are properly fastened and secured </t>
  </si>
  <si>
    <t>The floor of the labour room complex should be made of  anti-skid material. 
Each window have 2-panel sliding
doors. The outside panel be fixed The second panel should be moving with frosted glass and a lock.</t>
  </si>
  <si>
    <t>Standard Formats are available</t>
  </si>
  <si>
    <t>Protocol of blood transfusion is monitored &amp; regulated</t>
  </si>
  <si>
    <t xml:space="preserve">blood is kept on room temperature (28 degree C) before transfusion. Blood transfusion is monitored and regulated by qualified person </t>
  </si>
  <si>
    <t xml:space="preserve">Delivery of shoulders and Neck 
</t>
  </si>
  <si>
    <t xml:space="preserve">Facility staff adheres to standard procedure for active management of third stage of labour </t>
  </si>
  <si>
    <t xml:space="preserve">Administration of 10 IU of oxytocin IM immediately after Birth . Check if there is practice of preloading the oxytocin inj for prompt administration after birth.
</t>
  </si>
  <si>
    <t xml:space="preserve">Facility staff adheres to standard procedures for routine care of new-born immediately after birth </t>
  </si>
  <si>
    <t xml:space="preserve">Facility staff adheres to standard protocols for identification and management of Pre Eclampsia / Eclampsia </t>
  </si>
  <si>
    <t xml:space="preserve">Administers injection magnesium sulphate appropriately; </t>
  </si>
  <si>
    <t xml:space="preserve">Facility staff adheres to standard protocols for Management of HIV in Pregnant Woman &amp; Newborn </t>
  </si>
  <si>
    <t>Correctly estimates gestational age to confirm that labour is preterm</t>
  </si>
  <si>
    <t>Facility staff adheres to standard protocol for preforming bag and mask ventilation for 30 seconds if baby is still not breathing.</t>
  </si>
  <si>
    <t xml:space="preserve">Orientation session and information is available for Birth companion </t>
  </si>
  <si>
    <t xml:space="preserve">Facility staff adheres to protocol for assessment of condition of mother and baby and providing adequate postpartum care </t>
  </si>
  <si>
    <t>Facility staff adheres to protocol for counselling on danger signs, post-partum family planning and exclusive breast feeding</t>
  </si>
  <si>
    <t xml:space="preserve">Check if staff is using PPEs
Ask staff if they have adequate supply 
Verify with the stock / Expenditure register </t>
  </si>
  <si>
    <t xml:space="preserve">Cap &amp; Mask, protective Eye cover, Disposable apron </t>
  </si>
  <si>
    <t>Ask staff about temperature, pressure and time. Ask staff about method, concentration and contact time  required for chemical sterilization</t>
  </si>
  <si>
    <t>Spill management protocols are implemented</t>
  </si>
  <si>
    <t>spill management kit staff training, protocol displayed</t>
  </si>
  <si>
    <t xml:space="preserve">Segregation of Anatomical and soiled waste in Yellow Bin </t>
  </si>
  <si>
    <t xml:space="preserve">Facility Incharge should visit at least twice in a week.  OBG Incharge should visit Labour room  atleast twice a day, Matron/Nursing supervisor should visit at once in each shift 
Findings/instructions during the visits are recorded </t>
  </si>
  <si>
    <t>Department has documented procedure for ensuring patients rights including consent, privacy, confidentiality &amp; entitlement</t>
  </si>
  <si>
    <t>Department has documented procedure for safety &amp; risk management</t>
  </si>
  <si>
    <t>Department has documented procedure for support services &amp; facility management.</t>
  </si>
  <si>
    <t>Department has documented procedure for infection control &amp; bio medical waste management</t>
  </si>
  <si>
    <t>Department has documented procedure for data collection, analysis &amp; use for improvement</t>
  </si>
  <si>
    <t xml:space="preserve">clinical  protocols for Intrapartum care  and Management of obstetric emergency are  Displayed </t>
  </si>
  <si>
    <t xml:space="preserve">Don'ts/ Harmful Activities are Displayed at labour Room </t>
  </si>
  <si>
    <t xml:space="preserve">Referral Audits are conducted on  Monthly Basis </t>
  </si>
  <si>
    <t xml:space="preserve">Planned actions are implemented through Quality improvement cycle (PDCA) </t>
  </si>
  <si>
    <t xml:space="preserve">Verify with the records. A comprehensive risk assessment of all clinical processes should be done using pre define criteria at least once in three month. </t>
  </si>
  <si>
    <t>Percentage of complicated
cases managed</t>
  </si>
  <si>
    <t xml:space="preserve">No of drugs stock out in the month </t>
  </si>
  <si>
    <t xml:space="preserve">Percentage of antenatal corticosteroid administration in case of preterm labour </t>
  </si>
  <si>
    <t xml:space="preserve">No of cases pf maternal death related to Eclampsia/ PIH </t>
  </si>
  <si>
    <t xml:space="preserve">Deliveries conducted at facility  are attend ended by birth companion </t>
  </si>
  <si>
    <t>Verify with records that deliveries have been conducted in night on regular basis</t>
  </si>
  <si>
    <t xml:space="preserve">Verify with records that PPIUD services have been offered in labour room </t>
  </si>
  <si>
    <t xml:space="preserve">Normal vaginal &amp; assisted (Vacuum / Forcep ) delivery </t>
  </si>
  <si>
    <t xml:space="preserve">Check if Medical /Surgical management of PPH is being done at labour room </t>
  </si>
  <si>
    <t xml:space="preserve">Check staff manages retained placenta cases in labour room . Verify with records </t>
  </si>
  <si>
    <t xml:space="preserve">Check if infected delivery cases are managed at labour room and not referred to higher centres unnecessarily </t>
  </si>
  <si>
    <t xml:space="preserve">Check services for management of PIH/ Eclampsia are being proved at labour room </t>
  </si>
  <si>
    <t xml:space="preserve">Check essential newborn care provisions such as Keeping baby on mother's abdomen, immediate drying of baby, Skin to skin contact, delayed chord clamp, initiation of breast  feeding, recording of vitals and Vit. K are provided  </t>
  </si>
  <si>
    <t xml:space="preserve">Check all information for patients/ visitors are available in local language </t>
  </si>
  <si>
    <t xml:space="preserve"> Labour tables should be placed in a way that there is a distance of at least 3 feet from the sidewall, at least 2 feet from head end wall, and at least 6’ from the second table </t>
  </si>
  <si>
    <t xml:space="preserve">Labour Room and associated services are arranged according to Labour-Delivery-Recovery Concepts with each LDR unit comprising of 4 Labour Beds and dedicated Nursing Station and New Born Corner  </t>
  </si>
  <si>
    <t>Availability of   Registration Area &amp; Waiting area</t>
  </si>
  <si>
    <t xml:space="preserve">Availability of Triage and Examination Area </t>
  </si>
  <si>
    <t>One common Nursing station for Conventional Labour Room 
Dedicated Nursing station for Each unit if LDR concept is followed</t>
  </si>
  <si>
    <t>Dedicated rooms for Nursing staff  and Doctors provided with beds, storage furniture and attached toilets</t>
  </si>
  <si>
    <t>Less than 20 Deliveries/ Month -1
20-99 Deliveries/ Month - 2
100- 199 Deliveries/Month -4
200- 499 Deliveries/Month -6
More than 500 Deliveries-
Conventional Labour Room - Monthly Delivery Cases X 0.014
(Labour- Delivery-Recovery) LDR format  -  Monthly Delivery Cases X.028</t>
  </si>
  <si>
    <t>Inj Oxytocin 10 IU (to be kept in fridge) Tab Misoprostol 200mg</t>
  </si>
  <si>
    <t xml:space="preserve">Availability of Anti-infective Drugs </t>
  </si>
  <si>
    <t xml:space="preserve"> Inj Magsulf 50%, Inj Calcium gluconate 10%, Inj Dexamethasone, inj Hydrocortisone Succinate, Inj Ampicillin, Inj Gentamicin,  inj metronidazole, , Inj diazepam, inj Pheniramine maleate, inj Corboprost, Inj Pentazocine, Inj Promethazine, Betamethasone, Inj Hydralazine, Nifedipine, Methyldopa,ceftriaxone </t>
  </si>
  <si>
    <t xml:space="preserve">Availability of Radiant Warmers </t>
  </si>
  <si>
    <t xml:space="preserve">Check with training records the labour room staff have been provided refresher training  at lest once in every 12 month on Intrapartum care, Identification and &amp; management of obstetric emergencies  and Essential Newborn care &amp; Breast feeding  support </t>
  </si>
  <si>
    <t>Wall and Ceiling of Labour Room are painted in white colour. The walls of the labour room complex should be made of white wall tiles, with seamless joint, and extending up to the ceiling.</t>
  </si>
  <si>
    <t xml:space="preserve">Clean Delivery gown is provided to Pregnant Women &amp; 
sterile drape for baby.  </t>
  </si>
  <si>
    <t>Quantity of linen is checked before sending it to laundry. Cleanliness &amp; Quantity of linen is checked received from laundry. Records are maintained</t>
  </si>
  <si>
    <t>Check if pre term delivery are being conducted at facility and not referred to higher centres  unnecessarily</t>
  </si>
  <si>
    <t>Septic Delivery &amp; Delivery of   HIV positive Pregnant Women</t>
  </si>
  <si>
    <t xml:space="preserve">Check if labour room has a functional New born resuscitation services available in labour room </t>
  </si>
  <si>
    <t xml:space="preserve">Numbering, main department and internal sectional signage, Restricted area signage displayed. Directional signages are given from the entry of the facility </t>
  </si>
  <si>
    <t xml:space="preserve">Breast feeding, kangaroo care, family planning etc (Pictorial and chart ) in circulation &amp; waiting area </t>
  </si>
  <si>
    <t xml:space="preserve">Screens / Partition has been provided from three side of the delivery table or Cubicle for ensuring visual privacy </t>
  </si>
  <si>
    <t xml:space="preserve">Check all the windows are fitted with frosted glass or curtains have been provided </t>
  </si>
  <si>
    <t>ME C7.1</t>
  </si>
  <si>
    <t xml:space="preserve">Care provided at labour room is free from physical abuse or harm </t>
  </si>
  <si>
    <t>OB/PI</t>
  </si>
  <si>
    <t xml:space="preserve">Consent is taken before delivery and or shifting </t>
  </si>
  <si>
    <t xml:space="preserve">Check the labour room case sheet for consent has been taken </t>
  </si>
  <si>
    <t xml:space="preserve">Adequate space as per delivery load </t>
  </si>
  <si>
    <t xml:space="preserve">Check availability of functional telephone and intercom connections </t>
  </si>
  <si>
    <t xml:space="preserve">Availability of Ob&amp;G specialist </t>
  </si>
  <si>
    <t xml:space="preserve">100-200 Deliveries -1 (OBG/EMOC)
200 - 500 Deliveries - 1 OBG (Mandatory  + 4 (OBG/EMOC)
&gt;500 3 OBG + 4 EMOC </t>
  </si>
  <si>
    <t xml:space="preserve">At least 4 Medical Officers </t>
  </si>
  <si>
    <t xml:space="preserve"> Deliveries Per month-
100-200- 8
200-500 -12 
&gt; 500 - 16 </t>
  </si>
  <si>
    <t>Criteria for Competence assessment are defined  for clinical and Para clinical staff</t>
  </si>
  <si>
    <t>Check parameters for assessing skills and proficiency of clinical staff has been defined</t>
  </si>
  <si>
    <t xml:space="preserve">Check training records </t>
  </si>
  <si>
    <t xml:space="preserve">Check for records of competence assessment using OSCE including filled checklist, scoring and grading . Verify with staff for actual competence assessment done </t>
  </si>
  <si>
    <t xml:space="preserve">Check with AMC records/ Warranty documents </t>
  </si>
  <si>
    <t xml:space="preserve">Check drugs and consumables are  kept at allocated space in Crash cart/ Drug trolleys and are labelled. Look alike and sound alike drugs are kept seprately </t>
  </si>
  <si>
    <t xml:space="preserve">Empty and  filled cylinders are labelled and updated </t>
  </si>
  <si>
    <t xml:space="preserve">Visitors are restricted at labour room. One birth companion is allowed to stay with the Pregnant women </t>
  </si>
  <si>
    <t>Check adequate security measures have been taken for safety and security of staff working in labour room</t>
  </si>
  <si>
    <t xml:space="preserve">Check toilet seats, floors, basins etc are clean and water supply with functional cistern has been provided. </t>
  </si>
  <si>
    <t xml:space="preserve">Check for no stray animal in and around labour room </t>
  </si>
  <si>
    <t>Staff posted in the labor room should not be rotated outside the labor room</t>
  </si>
  <si>
    <t xml:space="preserve">Check with the duty roster </t>
  </si>
  <si>
    <t>Check for  demographics like Name, age, Sex, Chief complaint, etc.</t>
  </si>
  <si>
    <t xml:space="preserve">Provision of extra tables. </t>
  </si>
  <si>
    <t xml:space="preserve"> Referral vehicle is being arranged </t>
  </si>
  <si>
    <t xml:space="preserve">Identification  tags for mother and baby </t>
  </si>
  <si>
    <t>List of cases identified as High Risk is available with labour room staff . Check for the frequency of observation: Ist stage :half an hour and 2nd stage: every 5 min</t>
  </si>
  <si>
    <t xml:space="preserve">Check for case sheet if drugs are prescribed under generic name only </t>
  </si>
  <si>
    <t xml:space="preserve">Check high alert drugs such as Magsulf, Oxytocin, Carbopost,  Adrenaline are identified in the labour room </t>
  </si>
  <si>
    <t xml:space="preserve">Verify case sheets of sample basis </t>
  </si>
  <si>
    <t xml:space="preserve">Check if adverse drug reaction form is available in labour room and reporting is in practice </t>
  </si>
  <si>
    <t xml:space="preserve">Partograph </t>
  </si>
  <si>
    <t xml:space="preserve">Availability of standardized labour room case sheets including partograph and safe Birthing checklist </t>
  </si>
  <si>
    <t>By flexing the head and giving perineal support</t>
  </si>
  <si>
    <t xml:space="preserve">Check staff competence </t>
  </si>
  <si>
    <t xml:space="preserve">Check case records and Interview of staff </t>
  </si>
  <si>
    <t>Staff Interview</t>
  </si>
  <si>
    <t>Autoclaving</t>
  </si>
  <si>
    <t xml:space="preserve">Check if SOPs available at labour room are formally approved </t>
  </si>
  <si>
    <t xml:space="preserve">Review Labour room SOPs for process of intrapartum care, management of complications,  immediate postpartum care , Natural Birthing Process and Birth Companion </t>
  </si>
  <si>
    <t>Interview labour room staff for their awareness about content of SOPs</t>
  </si>
  <si>
    <t xml:space="preserve">Critical process are the ones where is some problem-delays, errors, cost, time, etc. and improvement will make our process effective and efficient. </t>
  </si>
  <si>
    <t xml:space="preserve">Non value adding activities are wastes. In these steps resources are expended, delays occur, and no value is added to the service.   </t>
  </si>
  <si>
    <t>Look for the improvements made in the critical process.</t>
  </si>
  <si>
    <t xml:space="preserve">Check points having scores of 0 and 1. </t>
  </si>
  <si>
    <t xml:space="preserve">With details of action, responsibility, time line and Feedback mechanism. </t>
  </si>
  <si>
    <t xml:space="preserve">Check points having scores partial and Non Compliances are listed </t>
  </si>
  <si>
    <t xml:space="preserve">Check for records maternal audit is being done on regular basis </t>
  </si>
  <si>
    <t xml:space="preserve">starts IV fluids, manages shock if present, gives uterotonic, identifies causes, performs cause specific management.
</t>
  </si>
  <si>
    <t>Initial Dose: Infuse 20 IU in 1 L NS/RL at 60 drops per minute
Continuing dose: Infuse 20 IU in 1 L NS/RL at 40 drops per minute
Maximum Dose: Not more than 3 L of IV fluids containing oxytocin</t>
  </si>
  <si>
    <t xml:space="preserve">Check all services including  drugs, consumables, diagnostics and blood are free of cost in labour room </t>
  </si>
  <si>
    <t xml:space="preserve">Check Nursing staff  is aware 7 Rs of Medication and follows them  </t>
  </si>
  <si>
    <t xml:space="preserve">Administration of medicines done after ensuring right patient, right drugs , right route, right time, Right dose , Right Reason and Right Documentation </t>
  </si>
  <si>
    <t>Hepatitis B, Tetanus Toxic .</t>
  </si>
  <si>
    <t xml:space="preserve">Handwashing station is as per specification </t>
  </si>
  <si>
    <t xml:space="preserve">Cleaning is done with detergent and running water after use </t>
  </si>
  <si>
    <t xml:space="preserve">Cleaning of delivery tables tops after each delivery with 2% carbolic acid </t>
  </si>
  <si>
    <t>Labour room service is functional 24X7</t>
  </si>
  <si>
    <t xml:space="preserve">Availability of departmental signage's </t>
  </si>
  <si>
    <t xml:space="preserve">Name of doctor and Nurse on duty  are displayed and updated. Contact details of referral transport / ambulance displayed </t>
  </si>
  <si>
    <t xml:space="preserve">No two women are treated on common bed/ Delivery Table </t>
  </si>
  <si>
    <t xml:space="preserve">Check that observation beds and delivery tables are not shared by multiple women at the same time because of any reason </t>
  </si>
  <si>
    <t>Pregnant women is not left unattended or ignored  during care in the labour room</t>
  </si>
  <si>
    <t xml:space="preserve">There is established procedure for taking informed consent before treatment and procedures </t>
  </si>
  <si>
    <t xml:space="preserve">Labour room has system in place to involve patient's relative in decision making about pregnant women treatment  </t>
  </si>
  <si>
    <t xml:space="preserve">Patient amenities are provided as per patient load </t>
  </si>
  <si>
    <t>Corridor should be wide enough that 2 stretcher can pass simultaneously without any hassle</t>
  </si>
  <si>
    <t>Labour room lay out and arrangement of services are designed in a way, that there is no criss cross  movement of patient, staff, supplies &amp; equipment</t>
  </si>
  <si>
    <t>Check staff is aware of RACE (Rescue-Alarm-Contain-Extinguish) method for in case of fire and confident in using fire extinguisher.</t>
  </si>
  <si>
    <t xml:space="preserve">Emergency drug trays are maintained at every point of care, wherever it may be needed </t>
  </si>
  <si>
    <t>Availability of  instrument arranged in Delivery trays</t>
  </si>
  <si>
    <t>One autoclaved delivery tray for each table plus 4 extra trays</t>
  </si>
  <si>
    <t xml:space="preserve">Mattress should be in three parts and seamless in each part with a thin cushioning at the joints, detachable at perineal end. It should be washable and water proof with extra set. </t>
  </si>
  <si>
    <t>Training on Quality Management</t>
  </si>
  <si>
    <t xml:space="preserve">Expiry dates against drugs are mentioned  crash cart/ emergency drug tray 
No expiry drug found </t>
  </si>
  <si>
    <t xml:space="preserve">Check stock and expenditure register is adequately maintained </t>
  </si>
  <si>
    <t xml:space="preserve">Temperature of the labour room should be kept around 26-28 degree C ,labour complex should have split ACs  with tonnage = (square root of area)/10 and one ceiling mounted fan for every labour table . Area should be drought free </t>
  </si>
  <si>
    <t>Ask female staff whether they feel secure at work place</t>
  </si>
  <si>
    <t xml:space="preserve">Availability of 24x7 running and portable water </t>
  </si>
  <si>
    <t xml:space="preserve">The facility has an established procedure for duty roster and deputation to different departments </t>
  </si>
  <si>
    <t>There is procedure of handing  over patient / new born from labour room to OT/ Ward/SNCU</t>
  </si>
  <si>
    <t xml:space="preserve">check if there are linkages and established process for calling other specialist in labour room if required </t>
  </si>
  <si>
    <t xml:space="preserve">Nurse is assigned for each pregnant  women </t>
  </si>
  <si>
    <t>There is established criteria for distinguishing between new-born death and still birth</t>
  </si>
  <si>
    <t>Check with records and interview with staff if they are still practicing routine episiotomy.</t>
  </si>
  <si>
    <t xml:space="preserve">Check staff competence through demonstration or case observation </t>
  </si>
  <si>
    <t xml:space="preserve">Staff is aware of Indications for referring patient for to Surgical Intervention </t>
  </si>
  <si>
    <t xml:space="preserve">Ask staff how they identify slow progress of labour , How they interpret Partogram </t>
  </si>
  <si>
    <t xml:space="preserve">Diagnosis obstructed labour based on data registered from the partograph, Re-hydrates the patient to maintain normal plasma volume, check vitals, gives broad spectrum antibiotics, perform bladder catheterization and takes blood for Hb &amp; grouping, Decides on the mode of delivery as per the condition of mother and the baby </t>
  </si>
  <si>
    <t xml:space="preserve">Women are encouraged and counselled for allowing birth companion of their choice </t>
  </si>
  <si>
    <t xml:space="preserve">Swab are taken from infection prone surfaces such as delivery tables , door, handles, procedure lights etc. </t>
  </si>
  <si>
    <t>Heavy duty gloves and gum boots for housekeeping staff</t>
  </si>
  <si>
    <t xml:space="preserve">Quality circle has been formed in the Labour Room </t>
  </si>
  <si>
    <t>There is system of daily round by matron/hospital manager/ hospital superintendent/ Hospital Manager/ Matron in charge for monitoring of services</t>
  </si>
  <si>
    <t xml:space="preserve">Check current version of SOP is available with all staff members of labour room </t>
  </si>
  <si>
    <t xml:space="preserve">Check Staff is aware of relevant part of SOPs </t>
  </si>
  <si>
    <t xml:space="preserve">Check actions have been taken to close the gap. Can be in form of Action taken report or Quality Improvement (PDCA) project report </t>
  </si>
  <si>
    <t>Facility has defined quality objectives to achieve mission and quality policy</t>
  </si>
  <si>
    <t xml:space="preserve">Check short term valid quality objectives have been framed addressing key quality issues in each department and cores services. Check if  these objectives are Specific, Measurable, Attainable, Relevant and Time Bound. </t>
  </si>
  <si>
    <t xml:space="preserve">Access to facility is provided without any physical barrier &amp;  friendly to people with disabilities </t>
  </si>
  <si>
    <t xml:space="preserve">Only on duty staff is allowed in the labour room when it is occupied </t>
  </si>
  <si>
    <t xml:space="preserve">Stock level are daily updated
Requisition are timely placed well before reaching the stock out level.                  
Check with stock and indent registers. </t>
  </si>
  <si>
    <t>Hand over from Labour Room to the destination department is given while shifting the Mother &amp; Baby.  Shifting to ward should be done at least two hours after delivery in case of conventional LR and 4 hours in case of LDR</t>
  </si>
  <si>
    <t>Skin to skin contact with mother, regular monitoring and specialist attention as required</t>
  </si>
  <si>
    <t xml:space="preserve">Availability &amp; Use of Antiseptics </t>
  </si>
  <si>
    <t>Sterile gloves are available at labour room</t>
  </si>
  <si>
    <t xml:space="preserve">The percentage of Women, administered Oxytocin, immediately after birth.
</t>
  </si>
  <si>
    <r>
      <t>Exterior &amp; Interior</t>
    </r>
    <r>
      <rPr>
        <sz val="11"/>
        <color rgb="FFFF0000"/>
        <rFont val="Calibri"/>
        <family val="2"/>
        <scheme val="minor"/>
      </rPr>
      <t xml:space="preserve"> </t>
    </r>
    <r>
      <rPr>
        <sz val="11"/>
        <rFont val="Calibri"/>
        <family val="2"/>
        <scheme val="minor"/>
      </rPr>
      <t xml:space="preserve">of the  facility building is maintained appropriately </t>
    </r>
  </si>
  <si>
    <t xml:space="preserve">
Facility staff adheres to standard procedures for management of second stage of labour.
</t>
  </si>
  <si>
    <r>
      <t xml:space="preserve">
Ensures 'six cleans' are followed during delivery
</t>
    </r>
    <r>
      <rPr>
        <sz val="11"/>
        <color rgb="FF0070C0"/>
        <rFont val="Calibri"/>
        <family val="2"/>
        <scheme val="minor"/>
      </rPr>
      <t/>
    </r>
  </si>
  <si>
    <t xml:space="preserve">
Allows spontaneous delivery of head 
</t>
  </si>
  <si>
    <t xml:space="preserve">Manages cord round the neck; assists delivery of shoulders and body; delivers baby on mother's abdomen
</t>
  </si>
  <si>
    <r>
      <rPr>
        <sz val="11"/>
        <rFont val="Calibri (Body)"/>
      </rPr>
      <t>7</t>
    </r>
    <r>
      <rPr>
        <sz val="11"/>
        <rFont val="Calibri"/>
        <family val="2"/>
        <scheme val="minor"/>
      </rPr>
      <t xml:space="preserve"> </t>
    </r>
    <r>
      <rPr>
        <sz val="11"/>
        <rFont val="Calibri (Body)"/>
      </rPr>
      <t>basic tools of Quality</t>
    </r>
  </si>
  <si>
    <t>Gauze piece and cotton swabs, sanitary Napkins (2 for Each Delivery),  Sanitary Pads (4 for each delivery, needle (round body and cutting), chromic catgut no. 0, antiseptic solution</t>
  </si>
  <si>
    <t xml:space="preserve">Check  for BP, pulse,temp,Respiratory rate  FHR,dilation Uterine Contractions, blood loss any other vital required is monitored and recoded in case sheet </t>
  </si>
  <si>
    <t xml:space="preserve">Ask for demonstration of six steps &amp; check staff awareness five moments of handwashing </t>
  </si>
  <si>
    <t>Bins should not be filled more than 2/3 of its capacity</t>
  </si>
  <si>
    <t>Includes used vials, slides and other broken infected glass</t>
  </si>
  <si>
    <t>Initiates breast-feeding soon after birth</t>
  </si>
  <si>
    <t>Housekeeping Staff as per delivery load 
100-200- 4
200-500 - 8 
Security Guards as per Delivery Load 
&gt; 500 - 12  
100-200- 4
200-500 - 6
&gt; 500 - 8</t>
  </si>
  <si>
    <t xml:space="preserve">Dedicated nursing station and Duty Rooms </t>
  </si>
  <si>
    <t xml:space="preserve">Dedicated Triage &amp; Examination  room with two examination beds for segregation of High &amp; Low Risk patients  
Entry to the labour room should not be direct. Check if there is any buffer area  </t>
  </si>
  <si>
    <t>Dedicated Toilets for Labour Room area and Staff Rooms. LDR concept for Labour Room should have attached toilet with each LDR unit . Toilets are provided with western style toilet seats. Drinking water Facility within labour room
For Pregnant women  &amp; companion</t>
  </si>
  <si>
    <t xml:space="preserve">A dedicated sub store with cabinets and storage racks for storing supplies 
Separate Clean room &amp; Dirty Utility room for Storing Sterile and Used goods respectively </t>
  </si>
  <si>
    <t xml:space="preserve">  Nifedipine, Methyldopa, Inj Hydralazine,  Tab Paracetamol, Tab Ibuprofen, Inj Xylocaine 2%,</t>
  </si>
  <si>
    <t xml:space="preserve">Availability of syringes and IV Sets /tubes and consumables for newborn </t>
  </si>
  <si>
    <t>Paediatric IV sets,urinery catheter,  Gastric tube and cord clamp, Baby ID tag</t>
  </si>
  <si>
    <t>Security arrangement in labour room</t>
  </si>
  <si>
    <t xml:space="preserve">Personal protective kit for delivering HIV cases </t>
  </si>
  <si>
    <t>Chlorine solution, Glutaraldehyde, Hospital grade phenyl, disinfectant detergent solution</t>
  </si>
  <si>
    <t>Availability of disinfectant  &amp; cleaning agents as per requirement</t>
  </si>
  <si>
    <t>Unidirectional mopping from inside out. Cleaning protocols are available / displayed 
Cleaning equipment like broom are not used in patient care areas</t>
  </si>
  <si>
    <t xml:space="preserve">Availability of functional needle cutters &amp; puncture proof box </t>
  </si>
  <si>
    <t xml:space="preserve">Check operating and trouble shooting instructions of equipment such as radiant warmer are available at labour room </t>
  </si>
  <si>
    <t>Client  satisfaction survey done on monthly basis</t>
  </si>
  <si>
    <t xml:space="preserve">Analysis of low performing attributes of client feedback is done </t>
  </si>
  <si>
    <t xml:space="preserve">Action plan prepared is prepared to address the areas of low satisfaction </t>
  </si>
  <si>
    <t xml:space="preserve">Review the Labour Room SOPs for description of processes pertaining to ensuring privacy, confidentiality, respectful maternity care and consent </t>
  </si>
  <si>
    <t xml:space="preserve">Review the Labour Room SOPs for inclusion for processes to Physical as well as patient safety, assessment of risks and their timely mitigation </t>
  </si>
  <si>
    <t>Review the Labour Room SOPs for process description of support services such as equipment maintenance , calibration, housekeeping, security, storage and inventory management</t>
  </si>
  <si>
    <t xml:space="preserve">Review Labour room SOPS for processes of triage, assessment, admission, identification of high risk patients, Referral , Medication management and maintenance of clinical records </t>
  </si>
  <si>
    <t xml:space="preserve">Review Labour room SOPs for process description of Hand Hygiene, personal protection, environmental cleaning, instrument sterilization, asepsis, Bio Medical Waste management , surveillance and monitoring of infection control practices, Periodic quality review such as Maternal Death Audit, Newborn Death Audit, Referral audit and Near miss audit. </t>
  </si>
  <si>
    <t xml:space="preserve">Review Labour room SOPs for process description of function of quality circles, internal quality assessment, Quality improvement using PDCA cycle  client satisfaction surveys, processes improvement , Maternal Death Audit, Newborn Death Audit, Referral Death Audit and Near Miss audits. </t>
  </si>
  <si>
    <t xml:space="preserve">Review Labour room SOPs for description of process related to collection of data &amp; quality indicators , their analysis and use for quality improvement </t>
  </si>
  <si>
    <t xml:space="preserve">Clinical Protocols on AMSTL, Preparing Partograph, , PPH, Eclampsia, Infection control,  Referral, Infection Control </t>
  </si>
  <si>
    <t>Clinical Protocols on Essential Newborn Care, New born resuscitation</t>
  </si>
  <si>
    <t xml:space="preserve">Check for assessment records such as circular, assessment plan and filled checklists. Internal assessment should be done at least quarterly </t>
  </si>
  <si>
    <t xml:space="preserve">Check for records referral audit is being done on regular basis </t>
  </si>
  <si>
    <t xml:space="preserve">Check for records Neonatal  audits is being done on regular basis </t>
  </si>
  <si>
    <t>Facility endeavors to improve its productivity indicators to meet benchmarks</t>
  </si>
  <si>
    <t>Facility endeavors to improve its efficiency indicators to meet benchmarks</t>
  </si>
  <si>
    <t>Facility endeavors to improve its clinical &amp; safety indicators to meet benchmarks</t>
  </si>
  <si>
    <t xml:space="preserve">The facility measures Service Quality Indicators and endeavors to reach State/National benchmark </t>
  </si>
  <si>
    <t>Facility endeavors to improve its service Quality indicators to meet benchmarks</t>
  </si>
  <si>
    <t xml:space="preserve">Recommendations/ Opportunities for Improvement </t>
  </si>
  <si>
    <t xml:space="preserve">HIV, Hb% , Random blood sugar , Protein Urea Test </t>
  </si>
  <si>
    <t xml:space="preserve">Check care to pregnant women is not denied or differed due to discrimination </t>
  </si>
  <si>
    <t xml:space="preserve">Discrimination may happen because of religion, caste, ethnicity, cast, language, paying capacity and educational level. </t>
  </si>
  <si>
    <r>
      <t>Check records are not lying in open and there is designated space for keeping records with limited access. Records are not shared with anybody without</t>
    </r>
    <r>
      <rPr>
        <sz val="11"/>
        <color rgb="FFFF0000"/>
        <rFont val="Calibri"/>
        <family val="2"/>
        <scheme val="minor"/>
      </rPr>
      <t xml:space="preserve"> </t>
    </r>
    <r>
      <rPr>
        <sz val="11"/>
        <rFont val="Calibri"/>
        <family val="2"/>
        <scheme val="minor"/>
      </rPr>
      <t xml:space="preserve">permission of hospital administration </t>
    </r>
  </si>
  <si>
    <t xml:space="preserve">The facility ensures the behavior of staff is dignified and respectful, while delivering the services </t>
  </si>
  <si>
    <t>Behavior of labour room staff is dignified and respectful</t>
  </si>
  <si>
    <t xml:space="preserve">Check that care providers are attentive and empathetic to the pregnant women at no point of care they are left alone. </t>
  </si>
  <si>
    <t>Check if the physical abuse practices such as pinching, slapping, restraining , pushing on the abdomen, extensive episiotomy etc.</t>
  </si>
  <si>
    <t xml:space="preserve">Pregnant women is explicitly informed before examination and procedures </t>
  </si>
  <si>
    <t xml:space="preserve">Check if care providers verbally inform the pregnant women before touching, examination or starting procedure. </t>
  </si>
  <si>
    <t>Check if HIV status of pregnant women is not explicitly written on case sheets and  avoiding any means by which they can be identified in public such as labelling or allocating specific beds.</t>
  </si>
  <si>
    <t>Check if pregnant women and her family members have been informed and consulted before shifting the patient for C-Section or referral to higher center</t>
  </si>
  <si>
    <t xml:space="preserve">Check if there are no user charges of any services in labour room .
Ask Pregnant women and their attendants if they have not paid for any services or any informal fees to service providers </t>
  </si>
  <si>
    <t>Availability of patients amenities such as Drinking water, Toilet &amp; Changing area</t>
  </si>
  <si>
    <t xml:space="preserve">Check labour room is located in the proximity of Maternity OT and SNCU/ NICU in one block only with means of swift shifting of patients in case of emergency. If located on different floor lift/ ramp with manned trolley should be provided </t>
  </si>
  <si>
    <t xml:space="preserve">Switch Boards other electrical installations are intact. Check adequate power outlets have been provided as per requirement of electric appliances </t>
  </si>
  <si>
    <t xml:space="preserve">Availability of Pediatrician </t>
  </si>
  <si>
    <t xml:space="preserve">At least 1 pediatrician </t>
  </si>
  <si>
    <t xml:space="preserve">Availability of house keeping staff &amp; Security Guards  </t>
  </si>
  <si>
    <t>Availability of Antihypertensive , analgesic and antipyretic and Anesthetic drugs</t>
  </si>
  <si>
    <t>Availability of equipment for cleaning &amp; sterilization</t>
  </si>
  <si>
    <t>Buckets for mopping, Separate mops for labour room and circulation area duster, waste trolley, Deck brush, Autoclave</t>
  </si>
  <si>
    <t>Availability of Labour Beds with attachment/accessories</t>
  </si>
  <si>
    <t>Each labor bed should be have following facilities 
 Adjustable side rails, Facilities for Trendelenburg/reverse positions, Facilities for height adjustment, Stainless steel IV rod, wheels &amp; brakes ,Steel basins attachment, Calf support, handgrip, legs support.</t>
  </si>
  <si>
    <t xml:space="preserve">Availability of Mattress for each Labour Beds </t>
  </si>
  <si>
    <t xml:space="preserve">Check objective checklist such OSCE (Onsite Clinical Examination) defined Dakshta program are available at the labor room </t>
  </si>
  <si>
    <t xml:space="preserve">Expiry dates' are maintained at emergency drug tray / Crash cart </t>
  </si>
  <si>
    <t xml:space="preserve">At least one week of minimum buffer stock is  maintained all the time in the labour room. Minimum stock and reorder level are calculated based on consumption in a week accordingly </t>
  </si>
  <si>
    <t xml:space="preserve">Check for temperature charts are maintained and updated periodically. Refrigerators meant for storing drugs should not be used for storing other items such as eatables </t>
  </si>
  <si>
    <t xml:space="preserve">Dedicated security guards preferably female security staff. CCTV Camera at entrance / circulation areas </t>
  </si>
  <si>
    <t xml:space="preserve">Check for delivery as well as auxiliary areas </t>
  </si>
  <si>
    <t xml:space="preserve">Observe for any signs for rusting or accumulation of dirt/ grease/ encrusted body fluid </t>
  </si>
  <si>
    <t xml:space="preserve">Check of any obsolete article including equipment, instrument, records, drugs and consumables </t>
  </si>
  <si>
    <t xml:space="preserve">Check for 24X7 availability of power backup including  Dedicated UPS and emergency light </t>
  </si>
  <si>
    <t xml:space="preserve">The facility has requisite licenses and certificates for operation of hospital and different activities </t>
  </si>
  <si>
    <t xml:space="preserve">As per hospital administration or state policy </t>
  </si>
  <si>
    <t xml:space="preserve">There is fix schedule of reassessment as per protocols. Assessment finding should be recorded in partograph </t>
  </si>
  <si>
    <t xml:space="preserve">Verify with referral records that reasons for referral were clearly mentioned and rational. Referral is authorized by Gynaecologist or Medical officer on duty  after ascertaining that case can not be managed at the facility 
Labor room staff confirms the suitability of referral with higher centers to ascertain that case can be managed at higher center and will not require further referrals  </t>
  </si>
  <si>
    <t xml:space="preserve">Essential information regarding referral facilities are available at labour room </t>
  </si>
  <si>
    <t xml:space="preserve">Check for availability of following -
Referral Pathway
Names, Contact details  and duty schedules for responsible persons higher referral centers
Name , Contact details, duty schedule of Ambulance services  </t>
  </si>
  <si>
    <t xml:space="preserve">Advance communication regarding the patient's condition is shared with the higher center </t>
  </si>
  <si>
    <t>The information  regarding the case, expected time of arrival and special facilities such as specialist, blood, intensive care may be required is communicated to the higher center</t>
  </si>
  <si>
    <t xml:space="preserve">A referral slip/ Discharge card is provided to patient when referred to another health care facility. Referral slip includes demographic details,  History of woman, examination findings, management done , drugs administered, any procedure done, reason for referral, detail of referral center including whom to contact and signature of approving medical officer </t>
  </si>
  <si>
    <t xml:space="preserve">Check labour room staff facilitates arrangement of ambulance for transferring the patient to higher center . Patient attendant are not asked to arrange vehicle by their own 
Check if labour room staff checks ambulance preparedness in terms of necessary equipments, drugs, accompanying staff in terms of care that may be required in transit </t>
  </si>
  <si>
    <t xml:space="preserve">Referral checklist &amp; Referral in/ Out register is maintained all referred cases </t>
  </si>
  <si>
    <t xml:space="preserve">Referral check list is filled before referral to ensure all necessary steps have been taken for safe referral including advance communication,  transport arrangement, accompanying care provider, referral slip , time taken for referral etc. regarding referral cases including demographics, date &amp; time of admission, date &amp; time of referral, diagnosis at referral and follow up of outcome is recorded in referral register </t>
  </si>
  <si>
    <t xml:space="preserve">Follow-up of referral cases is done </t>
  </si>
  <si>
    <t xml:space="preserve">Check that labour room staff follow up of referred cases for timely arrival and appropriate care provided at higher center. Outcome and deficiencies if any should be recorded in referral out register. </t>
  </si>
  <si>
    <t xml:space="preserve">Handover is given during the shift change beside the pregnant women explaining the condition,  care provided and any specific care if required </t>
  </si>
  <si>
    <t xml:space="preserve">Check all the drugs in case sheet and discharge slip are written in generic name only. </t>
  </si>
  <si>
    <t xml:space="preserve">Intrapartum care, Essential newborn care, Newborn Resuscitation, Pre- Eclampsia, Eclampsia, Postpartum hemorrhage , Obstructed Labour, Management of preterm labour </t>
  </si>
  <si>
    <t>Check BHT that drugs are prescribed as per treatment protocols &amp;Check for rational use of uterotonic drugs</t>
  </si>
  <si>
    <t>Value for maximum doses as per age, weight and diagnosis are available with nursing station and doctor. A system of independent double check before administration, Error prone medical abbreviations are avoided</t>
  </si>
  <si>
    <t xml:space="preserve">The facility has explicit clinical criteria for providing intubation &amp; extubating, and care of patients on ventilation and subsequently on its removal </t>
  </si>
  <si>
    <t>The facility ensures adequate and timely availability of ambulances services and mobilization of resources, as per requirement</t>
  </si>
  <si>
    <t xml:space="preserve">Check for list of critical values is available at nursing station </t>
  </si>
  <si>
    <t xml:space="preserve">The facility has established procedures for Anesthetic Services </t>
  </si>
  <si>
    <t>The facility has established procedures for Pre-anesthetic Check up and maintenance of records</t>
  </si>
  <si>
    <t>The facility has established procedures for monitoring during anesthesia and maintenance of records</t>
  </si>
  <si>
    <t xml:space="preserve">The facility has established procedures for Post-anesthesia care </t>
  </si>
  <si>
    <t xml:space="preserve">Check no unneccessary episiotomy performed </t>
  </si>
  <si>
    <t xml:space="preserve">Unnecessary augmentation and induction of labour is not done using uterotonics </t>
  </si>
  <si>
    <t xml:space="preserve">Staff knows the use of oxytocin for Management of PPH </t>
  </si>
  <si>
    <t>Provides ART for seropositive mothers/ links with ART center</t>
  </si>
  <si>
    <t xml:space="preserve">Assessment and evaluation to confirm gestational age, administration of corticosteroid and tocolytoics for 24-34 weeks
Magnesium sulphate given to preterm labour &lt; 32 weeks </t>
  </si>
  <si>
    <t xml:space="preserve">Review case records </t>
  </si>
  <si>
    <t>Initiates bag and mask ventilation using room air with 5 ventilator breaths and continues ventilation for next 30 seconds if baby still does not breathe.</t>
  </si>
  <si>
    <t xml:space="preserve">Check if criteria has been defined and in practice by labour room staff </t>
  </si>
  <si>
    <t xml:space="preserve">Management of children presenting
diarrhea is done per  guidelines </t>
  </si>
  <si>
    <t xml:space="preserve">Staff is aware of when and how to hand wash </t>
  </si>
  <si>
    <t xml:space="preserve">Staff Interview </t>
  </si>
  <si>
    <t>Glass sharps are disposed in Blue coded Card box</t>
  </si>
  <si>
    <t xml:space="preserve">One Dedicated Newborn care area for each four tables.  Incase of LDR dedicated NBCA for each unit.There should be no obstruction between labour table and Newborn corner for swift shifting of newborn requiring resuscitation Radiant Warmer Should have free space from three sides  
 </t>
  </si>
  <si>
    <t xml:space="preserve">One set of Digital BP apparatus,  Stethoscope,  Adult Thermometer , Baby Thermometer,  baby forehead thermometer, Handheld Fetal Doppler , Fetoscope, baby weighting scale, Measuring Tape for four labour tables or at least two sets., Wall clock </t>
  </si>
  <si>
    <t xml:space="preserve">Availability of resuscitation  Instruments  for Newborn &amp; Mother </t>
  </si>
  <si>
    <t xml:space="preserve">Facility identifies non value adding activities / waste / redundant activities </t>
  </si>
  <si>
    <t xml:space="preserve">Facility takes corrective action to improve the processes </t>
  </si>
  <si>
    <t xml:space="preserve">Availability of post exposure prophylaxis  &amp; Protcols </t>
  </si>
  <si>
    <t xml:space="preserve">Ask if available. Where it is stored and who is in charge of that. Also check PEP issuance register 
Staff knows what to do in condition of needle stick injury </t>
  </si>
  <si>
    <t xml:space="preserve">Availability of colour coded bins &amp; Plastic bags  at point of waste generation </t>
  </si>
  <si>
    <t xml:space="preserve">Necessary Information regarding services provided is displayed </t>
  </si>
  <si>
    <t>Pregnant woman, her birth companion, doctor, nurse/ANM on duty, and other support staff only, is allowed in the labour room</t>
  </si>
  <si>
    <t xml:space="preserve">Check that labour staff is not providing care in undignified manner such as yelling, scolding , shouting, blaming and using abusive language, unnecessary touching or examination </t>
  </si>
  <si>
    <t xml:space="preserve">Check if safety features  have been provided in infrastructure </t>
  </si>
  <si>
    <t xml:space="preserve">  Vit K</t>
  </si>
  <si>
    <t xml:space="preserve">Availability of Neonatal Resuscitation Kit  Pediatric resuscitator bag (volume 250 ml) with masks of
0 and 1 size for each Radiant warmer 
Adult Resuscitation Kit </t>
  </si>
  <si>
    <t>BP apparatus, thermometers, weighing scale , radiant warmer etc are calibrated . Check for records /calibration stickers</t>
  </si>
  <si>
    <t xml:space="preserve">Empty and filled cylinders are kept separately and labelled, flow meter is working and pressure/ flow rate is updated in the checklist </t>
  </si>
  <si>
    <t xml:space="preserve">Recording of women obstetric History including
LMP and EDD Parity, Gravid status, h/o CS, Live birth, Still Birth, Medical History (TB, Heart diseases, STD etc) HIV status and Surgical History </t>
  </si>
  <si>
    <t>Reason for referral is clearly stated and referral is authorized competent person (Gynaecologist or Medical Officer on duty)</t>
  </si>
  <si>
    <t xml:space="preserve">Labour room register, OT register, MTP register, Maternal death register and records, lab register, referral in /out register, internal &amp; PPIUD register , NBCC register, handover register </t>
  </si>
  <si>
    <t xml:space="preserve">Check records are numbered and labelled legibily </t>
  </si>
  <si>
    <r>
      <t xml:space="preserve">
Ensures 'six cleans' are followed during delivery 
Clean hands, Clean Surface, clean blade, clean cord tie, clean towel &amp; clean cloth to wrap mother 
</t>
    </r>
    <r>
      <rPr>
        <sz val="11"/>
        <color rgb="FF0070C0"/>
        <rFont val="Calibri"/>
        <family val="2"/>
        <scheme val="minor"/>
      </rPr>
      <t/>
    </r>
  </si>
  <si>
    <t xml:space="preserve">Maternal and neonatal death are recorded as per MDR guideline. Death note including efforts done for resuscitation is noted in patient record. Death summary is given to patient attendant quoting the immediate cause and underlying cause if possible </t>
  </si>
  <si>
    <t xml:space="preserve">Check uterotonics such as oxytocin and mesoperstol is not used  for routine induction  normal labour unless clear medical indication and the expected
benefits outweigh the potential harms
Outpatient induction of labour is not done </t>
  </si>
  <si>
    <t>Records birth weight and gives injection vitamin K</t>
  </si>
  <si>
    <t>Facilitates specialist care in newborn &lt;1800 gm (seen by paediatrician)</t>
  </si>
  <si>
    <t>1. No routine enema
2. No routine shaving
3. No routine induction/augmentation of labour
4. No place for routine suctioning of the baby
5. No pulling of the baby.  
6. No routine episiotomy
7. No fundal pressure
8. No immediate cord cutting
9. No immediate bathing of the newborn
10. No routine resuscitation on warmer</t>
  </si>
  <si>
    <t>National Quality Assurance Standards 2016</t>
  </si>
  <si>
    <t>%</t>
  </si>
  <si>
    <t>Type of Assessment (Internal/Peer/External)</t>
  </si>
  <si>
    <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</si>
</sst>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26"/>
      <color theme="1"/>
      <name val="Calibri"/>
      <family val="2"/>
      <scheme val="minor"/>
    </font>
    <font>
      <b/>
      <sz val="26"/>
      <color theme="0"/>
      <name val="Calibri"/>
      <family val="2"/>
      <scheme val="minor"/>
    </font>
    <font>
      <b/>
      <sz val="22"/>
      <name val="Calibri"/>
      <family val="2"/>
      <scheme val="minor"/>
    </font>
    <font>
      <sz val="16"/>
      <color theme="1"/>
      <name val="Calibri"/>
      <family val="2"/>
      <scheme val="minor"/>
    </font>
    <font>
      <sz val="16"/>
      <name val="Calibri"/>
      <family val="2"/>
      <scheme val="minor"/>
    </font>
    <font>
      <b/>
      <sz val="16"/>
      <name val="Calibri"/>
      <family val="2"/>
      <scheme val="minor"/>
    </font>
    <font>
      <b/>
      <sz val="20"/>
      <color theme="1"/>
      <name val="Calibri"/>
      <family val="2"/>
      <scheme val="minor"/>
    </font>
    <font>
      <b/>
      <sz val="20"/>
      <name val="Calibri"/>
      <family val="2"/>
      <scheme val="minor"/>
    </font>
    <font>
      <b/>
      <sz val="72"/>
      <color theme="1"/>
      <name val="Calibri"/>
      <family val="2"/>
      <scheme val="minor"/>
    </font>
    <font>
      <sz val="11"/>
      <color theme="0"/>
      <name val="Calibri"/>
      <family val="2"/>
      <scheme val="minor"/>
    </font>
    <font>
      <b/>
      <sz val="12"/>
      <name val="Calibri"/>
      <family val="2"/>
      <scheme val="minor"/>
    </font>
    <font>
      <sz val="11"/>
      <color rgb="FF0070C0"/>
      <name val="Calibri"/>
      <family val="2"/>
      <scheme val="minor"/>
    </font>
    <font>
      <b/>
      <sz val="16"/>
      <color theme="0"/>
      <name val="Calibri"/>
      <family val="2"/>
      <scheme val="minor"/>
    </font>
    <font>
      <b/>
      <sz val="11"/>
      <color theme="0"/>
      <name val="Calibri"/>
      <family val="2"/>
      <scheme val="minor"/>
    </font>
    <font>
      <b/>
      <sz val="14"/>
      <color theme="1" tint="0.14999847407452621"/>
      <name val="Calibri"/>
      <family val="2"/>
      <scheme val="minor"/>
    </font>
    <font>
      <sz val="11"/>
      <name val="Calibri"/>
      <family val="2"/>
      <scheme val="minor"/>
    </font>
    <font>
      <sz val="12"/>
      <name val="Calibri"/>
      <family val="2"/>
      <scheme val="minor"/>
    </font>
    <font>
      <sz val="12"/>
      <color theme="1" tint="0.14999847407452621"/>
      <name val="Calibri"/>
      <family val="2"/>
      <scheme val="minor"/>
    </font>
    <font>
      <b/>
      <sz val="14"/>
      <color theme="1"/>
      <name val="Calibri"/>
      <family val="2"/>
      <scheme val="minor"/>
    </font>
    <font>
      <sz val="11"/>
      <color rgb="FFFF0000"/>
      <name val="Calibri"/>
      <family val="2"/>
      <scheme val="minor"/>
    </font>
    <font>
      <sz val="11"/>
      <color theme="1" tint="0.14999847407452621"/>
      <name val="Calibri"/>
      <family val="2"/>
      <scheme val="minor"/>
    </font>
    <font>
      <b/>
      <sz val="14"/>
      <name val="Calibri"/>
      <family val="2"/>
      <scheme val="minor"/>
    </font>
    <font>
      <sz val="12"/>
      <color rgb="FF000000"/>
      <name val="Calibri"/>
      <family val="2"/>
      <scheme val="minor"/>
    </font>
    <font>
      <b/>
      <sz val="12"/>
      <color theme="1" tint="0.14999847407452621"/>
      <name val="Calibri"/>
      <family val="2"/>
      <scheme val="minor"/>
    </font>
    <font>
      <sz val="11"/>
      <name val="Calibri"/>
      <family val="2"/>
    </font>
    <font>
      <b/>
      <sz val="11"/>
      <color rgb="FFFF0000"/>
      <name val="Calibri"/>
      <family val="2"/>
      <scheme val="minor"/>
    </font>
    <font>
      <b/>
      <sz val="11"/>
      <name val="Calibri"/>
      <family val="2"/>
      <scheme val="minor"/>
    </font>
    <font>
      <sz val="14"/>
      <color theme="3" tint="-0.24994659260841701"/>
      <name val="Calibri"/>
      <family val="2"/>
      <scheme val="minor"/>
    </font>
    <font>
      <u/>
      <sz val="11"/>
      <color theme="10"/>
      <name val="Calibri"/>
      <family val="2"/>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1"/>
      <color rgb="FF000000"/>
      <name val="Calibri"/>
      <family val="2"/>
      <scheme val="minor"/>
    </font>
    <font>
      <sz val="11"/>
      <name val="Calibri (Body)"/>
    </font>
    <font>
      <sz val="11"/>
      <color rgb="FFC00000"/>
      <name val="Calibri"/>
      <family val="2"/>
      <scheme val="minor"/>
    </font>
    <font>
      <b/>
      <sz val="26"/>
      <color rgb="FFC00000"/>
      <name val="Calibri"/>
      <family val="2"/>
      <scheme val="minor"/>
    </font>
    <font>
      <b/>
      <sz val="22"/>
      <color rgb="FFC00000"/>
      <name val="Calibri"/>
      <family val="2"/>
      <scheme val="minor"/>
    </font>
    <font>
      <b/>
      <sz val="72"/>
      <color rgb="FFC00000"/>
      <name val="Calibri"/>
      <family val="2"/>
      <scheme val="minor"/>
    </font>
    <font>
      <b/>
      <sz val="20"/>
      <color rgb="FFC00000"/>
      <name val="Calibri"/>
      <family val="2"/>
      <scheme val="minor"/>
    </font>
    <font>
      <b/>
      <sz val="16"/>
      <color rgb="FFC00000"/>
      <name val="Calibri"/>
      <family val="2"/>
      <scheme val="minor"/>
    </font>
    <font>
      <sz val="16"/>
      <color rgb="FFC00000"/>
      <name val="Calibri"/>
      <family val="2"/>
      <scheme val="minor"/>
    </font>
  </fonts>
  <fills count="10">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rgb="FF0070C0"/>
        <bgColor indexed="64"/>
      </patternFill>
    </fill>
    <fill>
      <patternFill patternType="solid">
        <fgColor theme="0" tint="-0.499984740745262"/>
        <bgColor indexed="64"/>
      </patternFill>
    </fill>
    <fill>
      <patternFill patternType="solid">
        <fgColor rgb="FFFF0000"/>
        <bgColor indexed="64"/>
      </patternFill>
    </fill>
    <fill>
      <patternFill patternType="solid">
        <fgColor rgb="FFFFC000"/>
        <bgColor indexed="64"/>
      </patternFill>
    </fill>
    <fill>
      <patternFill patternType="solid">
        <fgColor rgb="FFFFFFFF"/>
        <bgColor rgb="FF000000"/>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6">
    <xf numFmtId="0" fontId="0" fillId="0" borderId="0"/>
    <xf numFmtId="9" fontId="5" fillId="0" borderId="0" applyFont="0" applyFill="0" applyBorder="0" applyAlignment="0" applyProtection="0"/>
    <xf numFmtId="0" fontId="33" fillId="0" borderId="0" applyFill="0" applyAlignment="0"/>
    <xf numFmtId="0" fontId="34" fillId="0" borderId="0" applyNumberFormat="0" applyFill="0" applyBorder="0" applyAlignment="0" applyProtection="0">
      <alignment vertical="top"/>
      <protection locked="0"/>
    </xf>
    <xf numFmtId="0" fontId="36" fillId="0" borderId="0" applyNumberFormat="0" applyFill="0" applyBorder="0" applyAlignment="0" applyProtection="0"/>
    <xf numFmtId="0" fontId="37" fillId="0" borderId="0" applyNumberFormat="0" applyFill="0" applyBorder="0" applyAlignment="0" applyProtection="0"/>
  </cellStyleXfs>
  <cellXfs count="328">
    <xf numFmtId="0" fontId="0" fillId="0" borderId="0" xfId="0"/>
    <xf numFmtId="0" fontId="0" fillId="0" borderId="0" xfId="0" applyAlignment="1">
      <alignment horizontal="left" vertical="top"/>
    </xf>
    <xf numFmtId="0" fontId="15" fillId="0" borderId="0" xfId="0" applyFont="1" applyAlignment="1">
      <alignment horizontal="left" vertical="top"/>
    </xf>
    <xf numFmtId="0" fontId="17" fillId="5" borderId="4" xfId="0" applyFont="1" applyFill="1" applyBorder="1" applyAlignment="1">
      <alignment horizontal="left" vertical="top"/>
    </xf>
    <xf numFmtId="0" fontId="19" fillId="5" borderId="15" xfId="0" applyFont="1" applyFill="1" applyBorder="1" applyAlignment="1">
      <alignment horizontal="left" vertical="center"/>
    </xf>
    <xf numFmtId="0" fontId="19" fillId="7" borderId="4" xfId="0" applyFont="1" applyFill="1" applyBorder="1" applyAlignment="1">
      <alignment horizontal="left" vertical="top"/>
    </xf>
    <xf numFmtId="0" fontId="3" fillId="0" borderId="4" xfId="0" applyFont="1" applyBorder="1" applyAlignment="1">
      <alignment horizontal="left" vertical="top" wrapText="1"/>
    </xf>
    <xf numFmtId="0" fontId="0" fillId="0" borderId="4" xfId="0" applyBorder="1" applyAlignment="1">
      <alignment horizontal="left" vertical="top"/>
    </xf>
    <xf numFmtId="0" fontId="21" fillId="0" borderId="4" xfId="0" applyFont="1" applyBorder="1" applyAlignment="1">
      <alignment horizontal="left" vertical="top"/>
    </xf>
    <xf numFmtId="0" fontId="0" fillId="0" borderId="4" xfId="0" applyBorder="1" applyAlignment="1">
      <alignment horizontal="left" vertical="top" wrapText="1"/>
    </xf>
    <xf numFmtId="0" fontId="0" fillId="0" borderId="4" xfId="0" applyBorder="1" applyAlignment="1" applyProtection="1">
      <alignment horizontal="left" vertical="top"/>
      <protection locked="0"/>
    </xf>
    <xf numFmtId="0" fontId="19" fillId="5" borderId="4" xfId="0" applyFont="1" applyFill="1" applyBorder="1" applyAlignment="1">
      <alignment horizontal="left" vertical="top"/>
    </xf>
    <xf numFmtId="0" fontId="22" fillId="0" borderId="4" xfId="0" applyFont="1" applyBorder="1" applyAlignment="1">
      <alignment horizontal="left" vertical="top" wrapText="1"/>
    </xf>
    <xf numFmtId="0" fontId="21" fillId="0" borderId="4" xfId="0" applyFont="1" applyBorder="1" applyAlignment="1">
      <alignment wrapText="1"/>
    </xf>
    <xf numFmtId="0" fontId="21" fillId="0" borderId="4" xfId="0" applyFont="1" applyBorder="1" applyAlignment="1" applyProtection="1">
      <alignment horizontal="left" vertical="top"/>
      <protection locked="0"/>
    </xf>
    <xf numFmtId="0" fontId="21" fillId="0" borderId="4" xfId="0" applyFont="1" applyBorder="1" applyAlignment="1">
      <alignment horizontal="left" vertical="top" wrapText="1"/>
    </xf>
    <xf numFmtId="0" fontId="23" fillId="0" borderId="4" xfId="0" applyFont="1" applyBorder="1" applyAlignment="1">
      <alignment horizontal="left" vertical="top" wrapText="1"/>
    </xf>
    <xf numFmtId="0" fontId="19" fillId="5" borderId="4" xfId="0" applyFont="1" applyFill="1" applyBorder="1" applyAlignment="1">
      <alignment horizontal="left" vertical="center"/>
    </xf>
    <xf numFmtId="0" fontId="3" fillId="0" borderId="4" xfId="0" applyFont="1" applyFill="1" applyBorder="1" applyAlignment="1">
      <alignment horizontal="left" vertical="top" wrapText="1"/>
    </xf>
    <xf numFmtId="0" fontId="0" fillId="0" borderId="4" xfId="0" applyFont="1" applyBorder="1" applyAlignment="1">
      <alignment wrapText="1"/>
    </xf>
    <xf numFmtId="0" fontId="22" fillId="0" borderId="4" xfId="0" applyFont="1" applyFill="1" applyBorder="1" applyAlignment="1">
      <alignment horizontal="left" vertical="top" wrapText="1"/>
    </xf>
    <xf numFmtId="0" fontId="21" fillId="0" borderId="4" xfId="0" applyFont="1" applyBorder="1" applyAlignment="1" applyProtection="1">
      <alignment horizontal="left" vertical="top" wrapText="1"/>
      <protection locked="0"/>
    </xf>
    <xf numFmtId="0" fontId="21" fillId="3" borderId="4" xfId="0" applyFont="1" applyFill="1" applyBorder="1" applyAlignment="1" applyProtection="1">
      <alignment horizontal="left" vertical="top"/>
      <protection locked="0"/>
    </xf>
    <xf numFmtId="0" fontId="25" fillId="3" borderId="4" xfId="0" applyFont="1" applyFill="1" applyBorder="1" applyAlignment="1" applyProtection="1">
      <alignment horizontal="left" vertical="top"/>
      <protection locked="0"/>
    </xf>
    <xf numFmtId="0" fontId="21" fillId="0" borderId="15" xfId="0" applyFont="1" applyBorder="1" applyAlignment="1">
      <alignment horizontal="left" vertical="top"/>
    </xf>
    <xf numFmtId="0" fontId="21" fillId="0" borderId="15" xfId="0" applyFont="1" applyFill="1" applyBorder="1" applyAlignment="1">
      <alignment horizontal="left" vertical="top" wrapText="1"/>
    </xf>
    <xf numFmtId="0" fontId="21" fillId="0" borderId="15" xfId="0" applyFont="1" applyBorder="1" applyAlignment="1" applyProtection="1">
      <alignment horizontal="left" vertical="top"/>
      <protection locked="0"/>
    </xf>
    <xf numFmtId="0" fontId="21" fillId="0" borderId="4" xfId="0" applyFont="1" applyFill="1" applyBorder="1" applyAlignment="1">
      <alignment horizontal="left" vertical="top" wrapText="1"/>
    </xf>
    <xf numFmtId="0" fontId="21" fillId="0" borderId="4" xfId="0" applyFont="1" applyBorder="1" applyAlignment="1" applyProtection="1">
      <alignment horizontal="left" wrapText="1"/>
      <protection locked="0"/>
    </xf>
    <xf numFmtId="0" fontId="21" fillId="0" borderId="4" xfId="0" applyFont="1" applyBorder="1"/>
    <xf numFmtId="0" fontId="0" fillId="0" borderId="0" xfId="0" applyAlignment="1">
      <alignment horizontal="left" vertical="top" wrapText="1"/>
    </xf>
    <xf numFmtId="0" fontId="19" fillId="7" borderId="4" xfId="0" applyFont="1" applyFill="1" applyBorder="1" applyAlignment="1">
      <alignment horizontal="left" vertical="center"/>
    </xf>
    <xf numFmtId="0" fontId="0" fillId="0" borderId="4" xfId="0" applyFont="1" applyBorder="1" applyAlignment="1">
      <alignment horizontal="left" vertical="top"/>
    </xf>
    <xf numFmtId="0" fontId="26" fillId="0" borderId="4" xfId="0" applyFont="1" applyBorder="1" applyAlignment="1">
      <alignment horizontal="left" vertical="top" wrapText="1"/>
    </xf>
    <xf numFmtId="0" fontId="23" fillId="0" borderId="4" xfId="0" applyFont="1" applyFill="1" applyBorder="1" applyAlignment="1">
      <alignment horizontal="left" vertical="top" wrapText="1"/>
    </xf>
    <xf numFmtId="0" fontId="19" fillId="7" borderId="13" xfId="0" applyFont="1" applyFill="1" applyBorder="1" applyAlignment="1">
      <alignment horizontal="left" vertical="top"/>
    </xf>
    <xf numFmtId="0" fontId="3" fillId="0" borderId="13" xfId="0" applyFont="1" applyFill="1" applyBorder="1" applyAlignment="1">
      <alignment horizontal="left" vertical="top" wrapText="1"/>
    </xf>
    <xf numFmtId="0" fontId="0" fillId="0" borderId="13" xfId="0" applyBorder="1" applyAlignment="1">
      <alignment horizontal="left" vertical="top"/>
    </xf>
    <xf numFmtId="0" fontId="21" fillId="0" borderId="13" xfId="0" applyFont="1" applyBorder="1" applyAlignment="1">
      <alignment horizontal="left" vertical="top"/>
    </xf>
    <xf numFmtId="0" fontId="18" fillId="6" borderId="4" xfId="0" applyFont="1" applyFill="1" applyBorder="1" applyAlignment="1">
      <alignment vertical="top"/>
    </xf>
    <xf numFmtId="0" fontId="19" fillId="5" borderId="15" xfId="0" applyFont="1" applyFill="1" applyBorder="1" applyAlignment="1">
      <alignment vertical="center" wrapText="1"/>
    </xf>
    <xf numFmtId="0" fontId="22" fillId="3" borderId="4" xfId="0" applyFont="1" applyFill="1" applyBorder="1" applyAlignment="1">
      <alignment horizontal="left" vertical="center" wrapText="1"/>
    </xf>
    <xf numFmtId="0" fontId="21" fillId="3" borderId="4" xfId="0" applyFont="1" applyFill="1" applyBorder="1" applyAlignment="1">
      <alignment horizontal="left" vertical="top" wrapText="1"/>
    </xf>
    <xf numFmtId="0" fontId="21" fillId="0" borderId="4" xfId="0" applyFont="1" applyFill="1" applyBorder="1" applyAlignment="1" applyProtection="1">
      <alignment horizontal="left" vertical="top"/>
      <protection locked="0"/>
    </xf>
    <xf numFmtId="0" fontId="23" fillId="3" borderId="4" xfId="0" applyFont="1" applyFill="1" applyBorder="1" applyAlignment="1">
      <alignment horizontal="left" vertical="center" wrapText="1"/>
    </xf>
    <xf numFmtId="0" fontId="21" fillId="0" borderId="1" xfId="0" applyFont="1" applyBorder="1" applyAlignment="1">
      <alignment horizontal="left" vertical="top" wrapText="1"/>
    </xf>
    <xf numFmtId="0" fontId="0" fillId="3" borderId="1" xfId="0" applyFill="1" applyBorder="1" applyAlignment="1">
      <alignment wrapText="1"/>
    </xf>
    <xf numFmtId="0" fontId="19" fillId="5" borderId="4" xfId="0" applyFont="1" applyFill="1" applyBorder="1" applyAlignment="1">
      <alignment horizontal="left" vertical="center" wrapText="1"/>
    </xf>
    <xf numFmtId="0" fontId="22" fillId="0" borderId="4" xfId="0" applyFont="1" applyBorder="1" applyAlignment="1">
      <alignment horizontal="left" vertical="center" wrapText="1"/>
    </xf>
    <xf numFmtId="0" fontId="23" fillId="0" borderId="4" xfId="0" applyFont="1" applyBorder="1" applyAlignment="1">
      <alignment horizontal="left" vertical="center" wrapText="1"/>
    </xf>
    <xf numFmtId="0" fontId="28" fillId="0" borderId="0" xfId="0" applyFont="1" applyAlignment="1">
      <alignment vertical="center" wrapText="1"/>
    </xf>
    <xf numFmtId="0" fontId="0" fillId="0" borderId="4" xfId="0" applyBorder="1" applyAlignment="1">
      <alignment wrapText="1"/>
    </xf>
    <xf numFmtId="0" fontId="23" fillId="3" borderId="13" xfId="0" applyFont="1" applyFill="1" applyBorder="1" applyAlignment="1">
      <alignment horizontal="left" vertical="top" wrapText="1"/>
    </xf>
    <xf numFmtId="0" fontId="21" fillId="0" borderId="4" xfId="0" applyFont="1" applyBorder="1" applyAlignment="1" applyProtection="1">
      <alignment horizontal="left"/>
      <protection locked="0"/>
    </xf>
    <xf numFmtId="0" fontId="21" fillId="0" borderId="4" xfId="0" applyFont="1" applyFill="1" applyBorder="1" applyAlignment="1" applyProtection="1">
      <alignment horizontal="left" vertical="top" wrapText="1"/>
      <protection locked="0"/>
    </xf>
    <xf numFmtId="0" fontId="0" fillId="0" borderId="4" xfId="0" applyFill="1" applyBorder="1" applyAlignment="1">
      <alignment wrapText="1"/>
    </xf>
    <xf numFmtId="0" fontId="0" fillId="0" borderId="0" xfId="0" applyFont="1" applyAlignment="1">
      <alignment horizontal="left" vertical="top"/>
    </xf>
    <xf numFmtId="0" fontId="23" fillId="3" borderId="4" xfId="0" applyFont="1" applyFill="1" applyBorder="1" applyAlignment="1">
      <alignment horizontal="left" vertical="top" wrapText="1"/>
    </xf>
    <xf numFmtId="0" fontId="21" fillId="0" borderId="13" xfId="0" applyFont="1" applyFill="1" applyBorder="1" applyAlignment="1" applyProtection="1">
      <alignment horizontal="center" vertical="top" wrapText="1"/>
      <protection locked="0"/>
    </xf>
    <xf numFmtId="0" fontId="19" fillId="8" borderId="4" xfId="0" applyFont="1" applyFill="1" applyBorder="1" applyAlignment="1">
      <alignment horizontal="left" vertical="top"/>
    </xf>
    <xf numFmtId="0" fontId="21" fillId="0" borderId="3" xfId="0" applyFont="1" applyBorder="1" applyAlignment="1">
      <alignment horizontal="left" vertical="top"/>
    </xf>
    <xf numFmtId="0" fontId="21" fillId="0" borderId="4" xfId="0" applyFont="1" applyBorder="1" applyAlignment="1">
      <alignment horizontal="left" wrapText="1"/>
    </xf>
    <xf numFmtId="0" fontId="21" fillId="0" borderId="4" xfId="0" applyFont="1" applyBorder="1" applyAlignment="1">
      <alignment vertical="top"/>
    </xf>
    <xf numFmtId="0" fontId="21" fillId="0" borderId="1" xfId="0" applyFont="1" applyBorder="1" applyAlignment="1">
      <alignment vertical="top" wrapText="1"/>
    </xf>
    <xf numFmtId="0" fontId="21" fillId="0" borderId="4" xfId="0" applyFont="1" applyBorder="1" applyAlignment="1">
      <alignment vertical="top" wrapText="1"/>
    </xf>
    <xf numFmtId="0" fontId="19" fillId="5" borderId="5" xfId="0" applyFont="1" applyFill="1" applyBorder="1" applyAlignment="1">
      <alignment horizontal="left" vertical="center" wrapText="1"/>
    </xf>
    <xf numFmtId="0" fontId="19" fillId="5" borderId="5" xfId="0" applyFont="1" applyFill="1" applyBorder="1" applyAlignment="1">
      <alignment horizontal="left" vertical="top"/>
    </xf>
    <xf numFmtId="0" fontId="21" fillId="3" borderId="4" xfId="0" applyFont="1" applyFill="1" applyBorder="1" applyAlignment="1">
      <alignment horizontal="left" vertical="top"/>
    </xf>
    <xf numFmtId="0" fontId="19" fillId="5" borderId="5" xfId="0" applyFont="1" applyFill="1" applyBorder="1" applyAlignment="1">
      <alignment horizontal="left" vertical="top" wrapText="1"/>
    </xf>
    <xf numFmtId="0" fontId="19" fillId="5" borderId="4" xfId="0" applyFont="1" applyFill="1" applyBorder="1" applyAlignment="1" applyProtection="1">
      <alignment horizontal="left" vertical="top" wrapText="1"/>
    </xf>
    <xf numFmtId="0" fontId="19" fillId="5" borderId="15" xfId="0" applyFont="1" applyFill="1" applyBorder="1" applyAlignment="1">
      <alignment horizontal="left" vertical="center" wrapText="1"/>
    </xf>
    <xf numFmtId="0" fontId="3" fillId="3" borderId="4" xfId="0" applyFont="1" applyFill="1" applyBorder="1" applyAlignment="1">
      <alignment horizontal="left" vertical="top" wrapText="1"/>
    </xf>
    <xf numFmtId="0" fontId="21" fillId="0" borderId="0" xfId="0" applyFont="1" applyAlignment="1">
      <alignment horizontal="left" vertical="top"/>
    </xf>
    <xf numFmtId="0" fontId="0" fillId="3" borderId="4" xfId="0" applyFill="1" applyBorder="1" applyAlignment="1">
      <alignment horizontal="left" vertical="top" wrapText="1"/>
    </xf>
    <xf numFmtId="0" fontId="19" fillId="5" borderId="4" xfId="0" applyFont="1" applyFill="1" applyBorder="1" applyAlignment="1">
      <alignment horizontal="center" vertical="center" wrapText="1"/>
    </xf>
    <xf numFmtId="0" fontId="21" fillId="0" borderId="4" xfId="0" applyFont="1" applyFill="1" applyBorder="1"/>
    <xf numFmtId="0" fontId="26" fillId="3" borderId="4" xfId="0" applyFont="1" applyFill="1" applyBorder="1" applyAlignment="1">
      <alignment horizontal="left" vertical="top" wrapText="1"/>
    </xf>
    <xf numFmtId="0" fontId="19" fillId="7" borderId="4" xfId="0" applyFont="1" applyFill="1" applyBorder="1" applyAlignment="1">
      <alignment horizontal="left" vertical="center" wrapText="1"/>
    </xf>
    <xf numFmtId="0" fontId="19" fillId="7" borderId="4" xfId="0" applyFont="1" applyFill="1" applyBorder="1" applyAlignment="1">
      <alignment horizontal="left" vertical="top" wrapText="1"/>
    </xf>
    <xf numFmtId="0" fontId="19" fillId="7" borderId="15" xfId="0" applyFont="1" applyFill="1" applyBorder="1" applyAlignment="1">
      <alignment horizontal="left" vertical="center" wrapText="1"/>
    </xf>
    <xf numFmtId="0" fontId="0" fillId="0" borderId="13" xfId="0" applyBorder="1" applyAlignment="1">
      <alignment horizontal="left" wrapText="1"/>
    </xf>
    <xf numFmtId="0" fontId="15" fillId="5" borderId="4" xfId="0" applyFont="1" applyFill="1" applyBorder="1" applyAlignment="1">
      <alignment horizontal="left" vertical="top"/>
    </xf>
    <xf numFmtId="0" fontId="19" fillId="5" borderId="13" xfId="0" applyFont="1" applyFill="1" applyBorder="1" applyAlignment="1">
      <alignment horizontal="left" vertical="top"/>
    </xf>
    <xf numFmtId="0" fontId="21" fillId="0" borderId="13" xfId="0" applyFont="1" applyBorder="1" applyAlignment="1">
      <alignment horizontal="left" vertical="top" wrapText="1"/>
    </xf>
    <xf numFmtId="0" fontId="21" fillId="0" borderId="13" xfId="0" applyFont="1" applyBorder="1" applyAlignment="1" applyProtection="1">
      <alignment horizontal="left" vertical="top"/>
      <protection locked="0"/>
    </xf>
    <xf numFmtId="0" fontId="15" fillId="7" borderId="4" xfId="0" applyFont="1" applyFill="1" applyBorder="1" applyAlignment="1">
      <alignment horizontal="left" vertical="top"/>
    </xf>
    <xf numFmtId="0" fontId="29" fillId="0" borderId="4" xfId="0" applyFont="1" applyBorder="1" applyAlignment="1">
      <alignment horizontal="center" vertical="top"/>
    </xf>
    <xf numFmtId="0" fontId="21" fillId="3" borderId="4" xfId="0" applyFont="1" applyFill="1" applyBorder="1" applyAlignment="1">
      <alignment vertical="top" wrapText="1"/>
    </xf>
    <xf numFmtId="0" fontId="30" fillId="3" borderId="4" xfId="0" applyFont="1" applyFill="1" applyBorder="1" applyAlignment="1">
      <alignment horizontal="left" vertical="top" wrapText="1"/>
    </xf>
    <xf numFmtId="0" fontId="15" fillId="5" borderId="0" xfId="0" applyFont="1" applyFill="1"/>
    <xf numFmtId="0" fontId="21" fillId="0" borderId="0" xfId="0" applyFont="1" applyAlignment="1">
      <alignment horizontal="left" vertical="top" wrapText="1"/>
    </xf>
    <xf numFmtId="0" fontId="20" fillId="0" borderId="4" xfId="0" applyFont="1" applyBorder="1" applyAlignment="1">
      <alignment horizontal="center" vertical="top" wrapText="1"/>
    </xf>
    <xf numFmtId="0" fontId="23" fillId="0" borderId="13" xfId="0" applyFont="1" applyBorder="1" applyAlignment="1">
      <alignment horizontal="left" vertical="top" wrapText="1"/>
    </xf>
    <xf numFmtId="0" fontId="0" fillId="0" borderId="14" xfId="0" applyBorder="1" applyAlignment="1">
      <alignment horizontal="left" vertical="top"/>
    </xf>
    <xf numFmtId="0" fontId="0" fillId="5" borderId="4" xfId="0" applyFill="1" applyBorder="1" applyAlignment="1">
      <alignment horizontal="left" vertical="top"/>
    </xf>
    <xf numFmtId="0" fontId="19" fillId="7" borderId="4" xfId="0" applyFont="1" applyFill="1" applyBorder="1"/>
    <xf numFmtId="0" fontId="0" fillId="0" borderId="4" xfId="0" applyBorder="1"/>
    <xf numFmtId="0" fontId="19" fillId="5" borderId="4" xfId="0" applyFont="1" applyFill="1" applyBorder="1"/>
    <xf numFmtId="0" fontId="0" fillId="0" borderId="4" xfId="0" applyBorder="1" applyProtection="1">
      <protection locked="0"/>
    </xf>
    <xf numFmtId="0" fontId="3" fillId="0" borderId="14" xfId="0" applyFont="1" applyFill="1" applyBorder="1" applyAlignment="1">
      <alignment horizontal="left" vertical="top" wrapText="1"/>
    </xf>
    <xf numFmtId="0" fontId="19" fillId="5" borderId="4" xfId="0" applyFont="1" applyFill="1" applyBorder="1" applyAlignment="1">
      <alignment vertical="center" wrapText="1"/>
    </xf>
    <xf numFmtId="0" fontId="21" fillId="0" borderId="4" xfId="0" applyFont="1" applyBorder="1" applyProtection="1">
      <protection locked="0"/>
    </xf>
    <xf numFmtId="0" fontId="21" fillId="0" borderId="3" xfId="0" applyFont="1" applyBorder="1" applyProtection="1">
      <protection locked="0"/>
    </xf>
    <xf numFmtId="9" fontId="21" fillId="0" borderId="4" xfId="1" applyFont="1" applyBorder="1" applyAlignment="1">
      <alignment vertical="top" wrapText="1"/>
    </xf>
    <xf numFmtId="0" fontId="21" fillId="3" borderId="4" xfId="0" applyFont="1" applyFill="1" applyBorder="1" applyProtection="1">
      <protection locked="0"/>
    </xf>
    <xf numFmtId="0" fontId="21" fillId="0" borderId="4" xfId="0" applyFont="1" applyFill="1" applyBorder="1" applyProtection="1">
      <protection locked="0"/>
    </xf>
    <xf numFmtId="0" fontId="21" fillId="0" borderId="4" xfId="0" applyFont="1" applyBorder="1" applyAlignment="1" applyProtection="1">
      <alignment wrapText="1"/>
      <protection locked="0"/>
    </xf>
    <xf numFmtId="0" fontId="21" fillId="0" borderId="4" xfId="0" applyFont="1" applyBorder="1" applyAlignment="1" applyProtection="1">
      <alignment horizontal="left" vertical="top" wrapText="1"/>
    </xf>
    <xf numFmtId="0" fontId="19" fillId="5" borderId="4" xfId="0" applyFont="1" applyFill="1" applyBorder="1" applyAlignment="1">
      <alignment horizontal="left" vertical="top" wrapText="1"/>
    </xf>
    <xf numFmtId="0" fontId="25" fillId="0" borderId="4" xfId="0" applyFont="1" applyBorder="1" applyAlignment="1">
      <alignment horizontal="left" vertical="top" wrapText="1"/>
    </xf>
    <xf numFmtId="0" fontId="21" fillId="0" borderId="5" xfId="0" applyFont="1" applyBorder="1" applyAlignment="1" applyProtection="1">
      <alignment horizontal="left" vertical="top"/>
      <protection locked="0"/>
    </xf>
    <xf numFmtId="0" fontId="22" fillId="0" borderId="4" xfId="0" applyFont="1" applyFill="1" applyBorder="1" applyAlignment="1">
      <alignment vertical="center" wrapText="1"/>
    </xf>
    <xf numFmtId="0" fontId="21" fillId="0" borderId="0" xfId="0" applyFont="1" applyAlignment="1">
      <alignment horizontal="left" vertical="center"/>
    </xf>
    <xf numFmtId="0" fontId="25" fillId="0" borderId="0" xfId="0" applyFont="1" applyAlignment="1">
      <alignment horizontal="left" vertical="top"/>
    </xf>
    <xf numFmtId="0" fontId="25" fillId="0" borderId="0" xfId="0" applyFont="1" applyAlignment="1">
      <alignment horizontal="left" vertical="top" wrapText="1"/>
    </xf>
    <xf numFmtId="0" fontId="15" fillId="0" borderId="0" xfId="0" applyFont="1" applyAlignment="1">
      <alignment horizontal="left" vertical="center"/>
    </xf>
    <xf numFmtId="0" fontId="0" fillId="0" borderId="0" xfId="0" applyAlignment="1">
      <alignment horizontal="left" vertical="center"/>
    </xf>
    <xf numFmtId="0" fontId="19" fillId="5" borderId="5" xfId="0" applyFont="1" applyFill="1" applyBorder="1" applyAlignment="1" applyProtection="1">
      <alignment horizontal="left" vertical="top" wrapText="1"/>
    </xf>
    <xf numFmtId="0" fontId="21" fillId="0" borderId="3" xfId="0" applyFont="1" applyBorder="1" applyAlignment="1">
      <alignment wrapText="1"/>
    </xf>
    <xf numFmtId="0" fontId="31" fillId="7" borderId="4" xfId="0" applyFont="1" applyFill="1" applyBorder="1" applyAlignment="1">
      <alignment horizontal="left" vertical="top" wrapText="1"/>
    </xf>
    <xf numFmtId="0" fontId="21" fillId="0" borderId="13" xfId="0" applyFont="1" applyBorder="1" applyAlignment="1" applyProtection="1">
      <alignment horizontal="left" vertical="top"/>
    </xf>
    <xf numFmtId="0" fontId="21" fillId="0" borderId="4" xfId="0" quotePrefix="1" applyFont="1" applyBorder="1" applyAlignment="1">
      <alignment horizontal="left" vertical="top" wrapText="1"/>
    </xf>
    <xf numFmtId="0" fontId="21" fillId="0" borderId="4" xfId="0" applyFont="1" applyFill="1" applyBorder="1" applyAlignment="1">
      <alignment vertical="top" wrapText="1"/>
    </xf>
    <xf numFmtId="0" fontId="0" fillId="0" borderId="4" xfId="0" applyFont="1" applyFill="1" applyBorder="1" applyAlignment="1">
      <alignment horizontal="left" vertical="top" wrapText="1"/>
    </xf>
    <xf numFmtId="0" fontId="0" fillId="0" borderId="4" xfId="0" applyFont="1" applyBorder="1" applyAlignment="1" applyProtection="1">
      <alignment horizontal="left" vertical="top"/>
      <protection locked="0"/>
    </xf>
    <xf numFmtId="0" fontId="0" fillId="0" borderId="4" xfId="0" applyFont="1" applyBorder="1" applyAlignment="1">
      <alignment horizontal="left" vertical="top" wrapText="1"/>
    </xf>
    <xf numFmtId="0" fontId="0" fillId="0" borderId="0" xfId="0" applyFont="1" applyAlignment="1">
      <alignment horizontal="left" vertical="top" wrapText="1"/>
    </xf>
    <xf numFmtId="0" fontId="21" fillId="3" borderId="4" xfId="0" applyFont="1" applyFill="1" applyBorder="1" applyAlignment="1">
      <alignment horizontal="left" vertical="center" wrapText="1"/>
    </xf>
    <xf numFmtId="0" fontId="21" fillId="0" borderId="4" xfId="0" applyFont="1" applyBorder="1" applyAlignment="1">
      <alignment horizontal="left" vertical="center" wrapText="1"/>
    </xf>
    <xf numFmtId="0" fontId="39" fillId="0" borderId="0" xfId="0" applyFont="1" applyAlignment="1">
      <alignment wrapText="1"/>
    </xf>
    <xf numFmtId="0" fontId="26" fillId="0" borderId="4" xfId="0" applyFont="1" applyBorder="1" applyAlignment="1">
      <alignment horizontal="left" vertical="center" wrapText="1"/>
    </xf>
    <xf numFmtId="0" fontId="0" fillId="0" borderId="4" xfId="0" applyFont="1" applyFill="1" applyBorder="1" applyAlignment="1" applyProtection="1">
      <alignment horizontal="left" vertical="top"/>
      <protection locked="0"/>
    </xf>
    <xf numFmtId="0" fontId="21" fillId="3" borderId="13" xfId="0" applyFont="1" applyFill="1" applyBorder="1" applyAlignment="1">
      <alignment horizontal="left" vertical="top" wrapText="1"/>
    </xf>
    <xf numFmtId="0" fontId="21" fillId="3" borderId="15" xfId="0" applyFont="1" applyFill="1" applyBorder="1" applyAlignment="1">
      <alignment horizontal="left" vertical="top" wrapText="1"/>
    </xf>
    <xf numFmtId="0" fontId="26" fillId="0" borderId="4" xfId="0" applyFont="1" applyFill="1" applyBorder="1" applyAlignment="1">
      <alignment horizontal="left" vertical="top" wrapText="1"/>
    </xf>
    <xf numFmtId="0" fontId="0" fillId="0" borderId="4" xfId="0" applyFont="1" applyFill="1" applyBorder="1" applyAlignment="1">
      <alignment vertical="top" wrapText="1"/>
    </xf>
    <xf numFmtId="0" fontId="0" fillId="0" borderId="4" xfId="0" applyFont="1" applyBorder="1" applyAlignment="1">
      <alignment vertical="top" wrapText="1"/>
    </xf>
    <xf numFmtId="0" fontId="32" fillId="0" borderId="3" xfId="0" applyFont="1" applyFill="1" applyBorder="1" applyAlignment="1">
      <alignment horizontal="left" vertical="center" wrapText="1"/>
    </xf>
    <xf numFmtId="0" fontId="32" fillId="3" borderId="3" xfId="0" applyFont="1" applyFill="1" applyBorder="1" applyAlignment="1">
      <alignment horizontal="left" vertical="center" wrapText="1"/>
    </xf>
    <xf numFmtId="0" fontId="0" fillId="0" borderId="4" xfId="0" applyFont="1" applyBorder="1" applyAlignment="1" applyProtection="1">
      <alignment horizontal="left" vertical="top" wrapText="1"/>
      <protection locked="0"/>
    </xf>
    <xf numFmtId="0" fontId="0" fillId="0" borderId="4" xfId="0" applyFont="1" applyBorder="1" applyAlignment="1" applyProtection="1">
      <alignment horizontal="left" vertical="top" wrapText="1"/>
    </xf>
    <xf numFmtId="0" fontId="0" fillId="0" borderId="4" xfId="0" applyFont="1" applyFill="1" applyBorder="1" applyAlignment="1" applyProtection="1">
      <alignment horizontal="left" vertical="top" wrapText="1"/>
      <protection locked="0"/>
    </xf>
    <xf numFmtId="0" fontId="0" fillId="3" borderId="4" xfId="0" applyFont="1" applyFill="1" applyBorder="1" applyAlignment="1">
      <alignment horizontal="left" vertical="top" wrapText="1"/>
    </xf>
    <xf numFmtId="0" fontId="21" fillId="0" borderId="15" xfId="0" applyFont="1" applyBorder="1" applyAlignment="1">
      <alignment vertical="top" wrapText="1"/>
    </xf>
    <xf numFmtId="0" fontId="30" fillId="9" borderId="4" xfId="0" applyFont="1" applyFill="1" applyBorder="1" applyAlignment="1">
      <alignment vertical="top" wrapText="1"/>
    </xf>
    <xf numFmtId="0" fontId="19" fillId="5" borderId="0" xfId="0" applyFont="1" applyFill="1"/>
    <xf numFmtId="0" fontId="21" fillId="0" borderId="13" xfId="0" applyFont="1" applyBorder="1" applyAlignment="1">
      <alignment vertical="top" wrapText="1"/>
    </xf>
    <xf numFmtId="0" fontId="0" fillId="0" borderId="4" xfId="0" applyFont="1" applyBorder="1" applyProtection="1">
      <protection locked="0"/>
    </xf>
    <xf numFmtId="0" fontId="0" fillId="0" borderId="0" xfId="0" applyFont="1" applyAlignment="1">
      <alignment vertical="top" wrapText="1"/>
    </xf>
    <xf numFmtId="0" fontId="0" fillId="0" borderId="1" xfId="0" applyFont="1" applyBorder="1" applyAlignment="1">
      <alignment vertical="top" wrapText="1"/>
    </xf>
    <xf numFmtId="0" fontId="21" fillId="0" borderId="1" xfId="0" applyFont="1" applyFill="1" applyBorder="1" applyAlignment="1">
      <alignment vertical="top" wrapText="1"/>
    </xf>
    <xf numFmtId="0" fontId="0" fillId="0" borderId="4" xfId="0" applyFont="1" applyBorder="1" applyAlignment="1">
      <alignment vertical="top"/>
    </xf>
    <xf numFmtId="0" fontId="0" fillId="0" borderId="4" xfId="0" applyBorder="1" applyAlignment="1">
      <alignment vertical="top" wrapText="1"/>
    </xf>
    <xf numFmtId="0" fontId="21" fillId="0" borderId="0" xfId="0" applyFont="1" applyAlignment="1">
      <alignment vertical="top" wrapText="1"/>
    </xf>
    <xf numFmtId="0" fontId="0" fillId="3" borderId="4" xfId="0" applyFont="1" applyFill="1" applyBorder="1" applyAlignment="1">
      <alignment vertical="top" wrapText="1"/>
    </xf>
    <xf numFmtId="0" fontId="21" fillId="0" borderId="14" xfId="0" applyFont="1" applyFill="1" applyBorder="1" applyAlignment="1">
      <alignment vertical="top" wrapText="1"/>
    </xf>
    <xf numFmtId="0" fontId="21" fillId="0" borderId="3" xfId="0" applyFont="1" applyBorder="1" applyAlignment="1">
      <alignment vertical="top" wrapText="1"/>
    </xf>
    <xf numFmtId="0" fontId="0" fillId="0" borderId="4" xfId="0" applyFont="1" applyBorder="1" applyAlignment="1" applyProtection="1">
      <alignment vertical="top" wrapText="1"/>
    </xf>
    <xf numFmtId="0" fontId="21" fillId="0" borderId="0" xfId="0" applyFont="1" applyAlignment="1">
      <alignment vertical="top"/>
    </xf>
    <xf numFmtId="0" fontId="21" fillId="3" borderId="0" xfId="0" applyFont="1" applyFill="1" applyBorder="1" applyAlignment="1">
      <alignment vertical="top" wrapText="1"/>
    </xf>
    <xf numFmtId="0" fontId="21" fillId="0" borderId="0" xfId="0" applyFont="1" applyFill="1" applyBorder="1" applyAlignment="1">
      <alignment vertical="top" wrapText="1"/>
    </xf>
    <xf numFmtId="0" fontId="30" fillId="3" borderId="4" xfId="0" applyFont="1" applyFill="1" applyBorder="1" applyAlignment="1">
      <alignment vertical="top" wrapText="1"/>
    </xf>
    <xf numFmtId="0" fontId="30" fillId="0" borderId="4" xfId="0" applyFont="1" applyFill="1" applyBorder="1" applyAlignment="1" applyProtection="1">
      <alignment vertical="top" wrapText="1"/>
      <protection locked="0"/>
    </xf>
    <xf numFmtId="0" fontId="30" fillId="9" borderId="4" xfId="0" applyFont="1" applyFill="1" applyBorder="1" applyAlignment="1" applyProtection="1">
      <alignment vertical="top" wrapText="1"/>
      <protection locked="0"/>
    </xf>
    <xf numFmtId="0" fontId="21" fillId="0" borderId="4" xfId="0" applyFont="1" applyBorder="1" applyAlignment="1" applyProtection="1">
      <alignment vertical="top" wrapText="1"/>
    </xf>
    <xf numFmtId="0" fontId="21" fillId="0" borderId="0" xfId="0" applyFont="1" applyBorder="1" applyAlignment="1">
      <alignment vertical="top" wrapText="1"/>
    </xf>
    <xf numFmtId="0" fontId="21" fillId="0" borderId="4" xfId="0" applyFont="1" applyFill="1" applyBorder="1" applyAlignment="1" applyProtection="1">
      <alignment vertical="top" wrapText="1"/>
      <protection locked="0"/>
    </xf>
    <xf numFmtId="0" fontId="0" fillId="0" borderId="0" xfId="0" applyAlignment="1">
      <alignment vertical="top"/>
    </xf>
    <xf numFmtId="0" fontId="25" fillId="0" borderId="0" xfId="0" applyFont="1" applyAlignment="1">
      <alignment vertical="top"/>
    </xf>
    <xf numFmtId="0" fontId="15" fillId="0" borderId="0" xfId="0" applyFont="1" applyAlignment="1">
      <alignment vertical="top"/>
    </xf>
    <xf numFmtId="0" fontId="21" fillId="3" borderId="1" xfId="0" applyFont="1" applyFill="1" applyBorder="1" applyAlignment="1">
      <alignment horizontal="left" vertical="top" wrapText="1"/>
    </xf>
    <xf numFmtId="0" fontId="0" fillId="0" borderId="3" xfId="0" applyBorder="1" applyAlignment="1">
      <alignment horizontal="left" vertical="top" wrapText="1"/>
    </xf>
    <xf numFmtId="0" fontId="0" fillId="0" borderId="13" xfId="0" applyFont="1" applyBorder="1" applyAlignment="1" applyProtection="1">
      <alignment horizontal="left" vertical="top"/>
      <protection locked="0"/>
    </xf>
    <xf numFmtId="0" fontId="21" fillId="3" borderId="4" xfId="0" applyFont="1" applyFill="1" applyBorder="1" applyAlignment="1" applyProtection="1">
      <alignment horizontal="left" vertical="top" wrapText="1"/>
      <protection locked="0"/>
    </xf>
    <xf numFmtId="0" fontId="21" fillId="0" borderId="4" xfId="0" applyFont="1" applyFill="1" applyBorder="1" applyAlignment="1">
      <alignment horizontal="left" vertical="top"/>
    </xf>
    <xf numFmtId="0" fontId="4" fillId="0" borderId="4" xfId="0" applyFont="1" applyBorder="1" applyAlignment="1">
      <alignment horizontal="center" vertical="top"/>
    </xf>
    <xf numFmtId="0" fontId="16" fillId="0" borderId="4" xfId="0" applyFont="1" applyFill="1" applyBorder="1" applyAlignment="1">
      <alignment horizontal="center" vertical="top" wrapText="1"/>
    </xf>
    <xf numFmtId="0" fontId="16" fillId="0" borderId="4" xfId="0" applyFont="1" applyBorder="1" applyAlignment="1">
      <alignment vertical="top"/>
    </xf>
    <xf numFmtId="0" fontId="16" fillId="0" borderId="4" xfId="0" applyFont="1" applyBorder="1" applyAlignment="1">
      <alignment horizontal="left" vertical="top" wrapText="1"/>
    </xf>
    <xf numFmtId="0" fontId="16" fillId="0" borderId="4" xfId="0" applyFont="1" applyBorder="1" applyAlignment="1">
      <alignment horizontal="center" vertical="top" wrapText="1"/>
    </xf>
    <xf numFmtId="0" fontId="2" fillId="0" borderId="4" xfId="0" applyFont="1" applyBorder="1" applyAlignment="1">
      <alignment horizontal="left" vertical="top" wrapText="1"/>
    </xf>
    <xf numFmtId="0" fontId="21" fillId="0" borderId="3" xfId="0" applyFont="1" applyBorder="1" applyAlignment="1" applyProtection="1">
      <alignment horizontal="left" vertical="top"/>
      <protection locked="0"/>
    </xf>
    <xf numFmtId="0" fontId="1" fillId="0" borderId="4" xfId="0" applyFont="1" applyBorder="1" applyAlignment="1">
      <alignment vertical="top" wrapText="1"/>
    </xf>
    <xf numFmtId="0" fontId="21" fillId="0" borderId="4" xfId="0" applyFont="1" applyBorder="1" applyAlignment="1" applyProtection="1">
      <alignment horizontal="center" vertical="center"/>
      <protection locked="0"/>
    </xf>
    <xf numFmtId="0" fontId="10" fillId="0" borderId="4"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center" wrapText="1"/>
      <protection locked="0"/>
    </xf>
    <xf numFmtId="0" fontId="13" fillId="0" borderId="4" xfId="0" applyFont="1" applyFill="1" applyBorder="1" applyAlignment="1" applyProtection="1">
      <alignment horizontal="left" vertical="center" wrapText="1"/>
    </xf>
    <xf numFmtId="0" fontId="12" fillId="0" borderId="4" xfId="0" applyFont="1" applyBorder="1" applyAlignment="1" applyProtection="1">
      <alignment horizontal="left" vertical="top" wrapText="1"/>
    </xf>
    <xf numFmtId="0" fontId="41" fillId="0" borderId="0" xfId="0" applyFont="1" applyAlignment="1">
      <alignment horizontal="left" vertical="top"/>
    </xf>
    <xf numFmtId="0" fontId="41" fillId="0" borderId="0" xfId="0" applyFont="1" applyAlignment="1" applyProtection="1">
      <alignment horizontal="left" vertical="top" wrapText="1"/>
    </xf>
    <xf numFmtId="0" fontId="41" fillId="0" borderId="0" xfId="0" applyFont="1" applyAlignment="1" applyProtection="1">
      <alignment horizontal="center" vertical="top" wrapText="1"/>
    </xf>
    <xf numFmtId="0" fontId="41" fillId="0" borderId="0" xfId="0" applyFont="1" applyAlignment="1">
      <alignment horizontal="left" vertical="center"/>
    </xf>
    <xf numFmtId="0" fontId="41" fillId="0" borderId="0" xfId="0" applyFont="1" applyAlignment="1">
      <alignment vertical="top"/>
    </xf>
    <xf numFmtId="0" fontId="0" fillId="0" borderId="1" xfId="0" applyBorder="1" applyAlignment="1" applyProtection="1">
      <alignment horizontal="left" vertical="top" wrapText="1"/>
      <protection locked="0"/>
    </xf>
    <xf numFmtId="0" fontId="41" fillId="0" borderId="4" xfId="0" applyFont="1" applyBorder="1" applyAlignment="1">
      <alignment horizontal="left" vertical="center"/>
    </xf>
    <xf numFmtId="0" fontId="41" fillId="0" borderId="4" xfId="0" applyFont="1" applyBorder="1" applyAlignment="1">
      <alignment horizontal="left" vertical="top"/>
    </xf>
    <xf numFmtId="0" fontId="41" fillId="0" borderId="4" xfId="0" applyFont="1" applyBorder="1" applyAlignment="1">
      <alignment vertical="top"/>
    </xf>
    <xf numFmtId="9" fontId="41" fillId="0" borderId="4" xfId="1" applyFont="1" applyBorder="1" applyAlignment="1">
      <alignment horizontal="left" vertical="top"/>
    </xf>
    <xf numFmtId="0" fontId="42" fillId="0" borderId="2" xfId="0" applyFont="1" applyBorder="1" applyAlignment="1" applyProtection="1">
      <alignment horizontal="center" vertical="top"/>
      <protection locked="0"/>
    </xf>
    <xf numFmtId="0" fontId="41" fillId="0" borderId="13" xfId="0" applyFont="1" applyBorder="1" applyAlignment="1">
      <alignment horizontal="left" vertical="top"/>
    </xf>
    <xf numFmtId="0" fontId="41" fillId="0" borderId="14" xfId="0" applyFont="1" applyBorder="1" applyAlignment="1">
      <alignment horizontal="left" vertical="top"/>
    </xf>
    <xf numFmtId="0" fontId="41" fillId="0" borderId="15" xfId="0" applyFont="1" applyBorder="1" applyAlignment="1">
      <alignment horizontal="left" vertical="top"/>
    </xf>
    <xf numFmtId="0" fontId="24" fillId="4" borderId="1" xfId="0" applyFont="1" applyFill="1" applyBorder="1" applyAlignment="1">
      <alignment horizontal="center" vertical="center" wrapText="1"/>
    </xf>
    <xf numFmtId="0" fontId="24" fillId="4" borderId="2" xfId="0" applyFont="1" applyFill="1" applyBorder="1" applyAlignment="1">
      <alignment vertical="top" wrapText="1"/>
    </xf>
    <xf numFmtId="0" fontId="24" fillId="4" borderId="2" xfId="0" applyFont="1" applyFill="1" applyBorder="1" applyAlignment="1">
      <alignment horizontal="left" vertical="top" wrapText="1"/>
    </xf>
    <xf numFmtId="0" fontId="24" fillId="4" borderId="3"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2" xfId="0" applyFont="1" applyFill="1" applyBorder="1" applyAlignment="1">
      <alignment vertical="top" wrapText="1"/>
    </xf>
    <xf numFmtId="0" fontId="27" fillId="4" borderId="2" xfId="0" applyFont="1" applyFill="1" applyBorder="1" applyAlignment="1">
      <alignment horizontal="left" vertical="top" wrapText="1"/>
    </xf>
    <xf numFmtId="0" fontId="27" fillId="4" borderId="3"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4" borderId="2" xfId="0" applyFont="1" applyFill="1" applyBorder="1" applyAlignment="1">
      <alignment vertical="top" wrapText="1"/>
    </xf>
    <xf numFmtId="0" fontId="32" fillId="4" borderId="2" xfId="0" applyFont="1" applyFill="1" applyBorder="1" applyAlignment="1">
      <alignment horizontal="left" vertical="top" wrapText="1"/>
    </xf>
    <xf numFmtId="0" fontId="32" fillId="4" borderId="3" xfId="0" applyFont="1" applyFill="1" applyBorder="1" applyAlignment="1">
      <alignment horizontal="center" vertical="center" wrapText="1"/>
    </xf>
    <xf numFmtId="0" fontId="27" fillId="4" borderId="1" xfId="0" applyFont="1" applyFill="1" applyBorder="1" applyAlignment="1">
      <alignment horizontal="left" vertical="center" wrapText="1"/>
    </xf>
    <xf numFmtId="0" fontId="27" fillId="4" borderId="3" xfId="0" applyFont="1" applyFill="1" applyBorder="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center" wrapText="1"/>
    </xf>
    <xf numFmtId="0" fontId="18" fillId="6" borderId="4" xfId="0" applyFont="1" applyFill="1" applyBorder="1" applyAlignment="1">
      <alignment horizontal="center" vertical="top"/>
    </xf>
    <xf numFmtId="0" fontId="18" fillId="6" borderId="4" xfId="0" applyFont="1" applyFill="1" applyBorder="1" applyAlignment="1">
      <alignment vertical="top"/>
    </xf>
    <xf numFmtId="0" fontId="18" fillId="6" borderId="4" xfId="0" applyFont="1" applyFill="1" applyBorder="1" applyAlignment="1">
      <alignment horizontal="left" vertical="top"/>
    </xf>
    <xf numFmtId="0" fontId="18" fillId="6" borderId="4" xfId="0" applyFont="1" applyFill="1" applyBorder="1" applyAlignment="1">
      <alignment horizontal="left" vertical="top" wrapText="1"/>
    </xf>
    <xf numFmtId="0" fontId="24" fillId="4" borderId="4" xfId="0" applyFont="1" applyFill="1" applyBorder="1" applyAlignment="1">
      <alignment horizontal="center" vertical="center" wrapText="1"/>
    </xf>
    <xf numFmtId="0" fontId="24" fillId="4" borderId="4" xfId="0" applyFont="1" applyFill="1" applyBorder="1" applyAlignment="1">
      <alignment vertical="top" wrapText="1"/>
    </xf>
    <xf numFmtId="0" fontId="24" fillId="4" borderId="4" xfId="0" applyFont="1" applyFill="1" applyBorder="1" applyAlignment="1">
      <alignment horizontal="left" vertical="top" wrapText="1"/>
    </xf>
    <xf numFmtId="0" fontId="24" fillId="4" borderId="2"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2" xfId="0" applyFont="1" applyFill="1" applyBorder="1" applyAlignment="1">
      <alignment vertical="top" wrapText="1"/>
    </xf>
    <xf numFmtId="0" fontId="38" fillId="4" borderId="2" xfId="0" applyFont="1" applyFill="1" applyBorder="1" applyAlignment="1">
      <alignment horizontal="left" vertical="top" wrapText="1"/>
    </xf>
    <xf numFmtId="0" fontId="38" fillId="4" borderId="3"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2" xfId="0" applyFont="1" applyFill="1" applyBorder="1" applyAlignment="1">
      <alignment vertical="top" wrapText="1"/>
    </xf>
    <xf numFmtId="0" fontId="20" fillId="4" borderId="2" xfId="0" applyFont="1" applyFill="1" applyBorder="1" applyAlignment="1">
      <alignment horizontal="left" vertical="top" wrapText="1"/>
    </xf>
    <xf numFmtId="0" fontId="20" fillId="4" borderId="3"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1" xfId="0" applyFont="1" applyBorder="1" applyAlignment="1">
      <alignment vertical="top"/>
    </xf>
    <xf numFmtId="0" fontId="12" fillId="0" borderId="11" xfId="0" applyFont="1" applyBorder="1" applyAlignment="1">
      <alignment horizontal="left" vertical="top"/>
    </xf>
    <xf numFmtId="0" fontId="12" fillId="0" borderId="11" xfId="0" applyFont="1" applyBorder="1" applyAlignment="1">
      <alignment horizontal="left" vertical="top" wrapText="1"/>
    </xf>
    <xf numFmtId="0" fontId="12" fillId="0" borderId="12" xfId="0" applyFont="1" applyBorder="1" applyAlignment="1">
      <alignment horizontal="center" vertical="center"/>
    </xf>
    <xf numFmtId="0" fontId="18" fillId="6" borderId="1" xfId="0" applyFont="1" applyFill="1" applyBorder="1" applyAlignment="1">
      <alignment horizontal="center" vertical="top"/>
    </xf>
    <xf numFmtId="0" fontId="18" fillId="6" borderId="2" xfId="0" applyFont="1" applyFill="1" applyBorder="1" applyAlignment="1">
      <alignment vertical="top"/>
    </xf>
    <xf numFmtId="0" fontId="18" fillId="6" borderId="2" xfId="0" applyFont="1" applyFill="1" applyBorder="1" applyAlignment="1">
      <alignment horizontal="left" vertical="top"/>
    </xf>
    <xf numFmtId="0" fontId="18" fillId="6" borderId="2" xfId="0" applyFont="1" applyFill="1" applyBorder="1" applyAlignment="1">
      <alignment horizontal="left" vertical="top" wrapText="1"/>
    </xf>
    <xf numFmtId="0" fontId="18" fillId="6" borderId="3" xfId="0" applyFont="1" applyFill="1" applyBorder="1" applyAlignment="1">
      <alignment horizontal="center" vertical="top"/>
    </xf>
    <xf numFmtId="0" fontId="10" fillId="0" borderId="4" xfId="0" applyFont="1" applyFill="1" applyBorder="1" applyAlignment="1" applyProtection="1">
      <alignment horizontal="center" vertical="top" wrapText="1"/>
      <protection locked="0"/>
    </xf>
    <xf numFmtId="0" fontId="10" fillId="0" borderId="4" xfId="0" applyFont="1" applyFill="1" applyBorder="1" applyAlignment="1" applyProtection="1">
      <alignment vertical="top" wrapText="1"/>
      <protection locked="0"/>
    </xf>
    <xf numFmtId="0" fontId="10" fillId="0" borderId="4" xfId="0" applyFont="1" applyFill="1" applyBorder="1" applyAlignment="1" applyProtection="1">
      <alignment horizontal="left" vertical="top" wrapText="1"/>
      <protection locked="0"/>
    </xf>
    <xf numFmtId="0" fontId="47" fillId="0" borderId="3" xfId="0" applyFont="1" applyFill="1" applyBorder="1" applyAlignment="1" applyProtection="1">
      <alignment horizontal="center" vertical="top" wrapText="1"/>
      <protection locked="0"/>
    </xf>
    <xf numFmtId="0" fontId="47" fillId="0" borderId="1" xfId="0" applyFont="1" applyFill="1" applyBorder="1" applyAlignment="1" applyProtection="1">
      <alignment horizontal="center" vertical="top" wrapText="1"/>
      <protection locked="0"/>
    </xf>
    <xf numFmtId="0" fontId="10" fillId="0" borderId="1" xfId="0" applyFont="1" applyFill="1" applyBorder="1" applyAlignment="1" applyProtection="1">
      <alignment horizontal="center" vertical="top" wrapText="1"/>
      <protection locked="0"/>
    </xf>
    <xf numFmtId="0" fontId="10" fillId="0" borderId="2" xfId="0" applyFont="1" applyFill="1" applyBorder="1" applyAlignment="1" applyProtection="1">
      <alignment vertical="top" wrapText="1"/>
      <protection locked="0"/>
    </xf>
    <xf numFmtId="0" fontId="10" fillId="0" borderId="2" xfId="0" applyFont="1" applyFill="1" applyBorder="1" applyAlignment="1" applyProtection="1">
      <alignment horizontal="left" vertical="top" wrapText="1"/>
      <protection locked="0"/>
    </xf>
    <xf numFmtId="0" fontId="10" fillId="0" borderId="3" xfId="0" applyFont="1" applyFill="1" applyBorder="1" applyAlignment="1" applyProtection="1">
      <alignment horizontal="center" vertical="top" wrapText="1"/>
      <protection locked="0"/>
    </xf>
    <xf numFmtId="0" fontId="47" fillId="0" borderId="2" xfId="0" applyFont="1" applyFill="1" applyBorder="1" applyAlignment="1" applyProtection="1">
      <alignment horizontal="center" vertical="top" wrapText="1"/>
      <protection locked="0"/>
    </xf>
    <xf numFmtId="0" fontId="10" fillId="0" borderId="1" xfId="0" applyFont="1" applyFill="1" applyBorder="1" applyAlignment="1" applyProtection="1">
      <alignment horizontal="left" vertical="top" wrapText="1"/>
      <protection locked="0"/>
    </xf>
    <xf numFmtId="0" fontId="10" fillId="0" borderId="3" xfId="0" applyFont="1" applyFill="1" applyBorder="1" applyAlignment="1" applyProtection="1">
      <alignment horizontal="left" vertical="top" wrapText="1"/>
      <protection locked="0"/>
    </xf>
    <xf numFmtId="0" fontId="47" fillId="0" borderId="2" xfId="0" applyFont="1" applyFill="1" applyBorder="1" applyAlignment="1" applyProtection="1">
      <alignment horizontal="left" vertical="top" wrapText="1"/>
      <protection locked="0"/>
    </xf>
    <xf numFmtId="0" fontId="47" fillId="0" borderId="3" xfId="0" applyFont="1" applyFill="1" applyBorder="1" applyAlignment="1" applyProtection="1">
      <alignment horizontal="left" vertical="top" wrapText="1"/>
      <protection locked="0"/>
    </xf>
    <xf numFmtId="0" fontId="47" fillId="0" borderId="1" xfId="0" applyFont="1" applyFill="1" applyBorder="1" applyAlignment="1" applyProtection="1">
      <alignment horizontal="left" vertical="top" wrapText="1"/>
      <protection locked="0"/>
    </xf>
    <xf numFmtId="0" fontId="11" fillId="0" borderId="1"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2" xfId="0" applyFont="1" applyFill="1" applyBorder="1" applyAlignment="1" applyProtection="1">
      <alignment vertical="top" wrapText="1"/>
      <protection locked="0"/>
    </xf>
    <xf numFmtId="0" fontId="11" fillId="0" borderId="2" xfId="0" applyFont="1" applyFill="1" applyBorder="1" applyAlignment="1" applyProtection="1">
      <alignment horizontal="left" vertical="top" wrapText="1"/>
      <protection locked="0"/>
    </xf>
    <xf numFmtId="0" fontId="11" fillId="0" borderId="3" xfId="0" applyFont="1" applyFill="1" applyBorder="1" applyAlignment="1" applyProtection="1">
      <alignment horizontal="center" vertical="center" wrapText="1"/>
      <protection locked="0"/>
    </xf>
    <xf numFmtId="0" fontId="46" fillId="0" borderId="6"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left" vertical="top" wrapText="1"/>
      <protection locked="0"/>
    </xf>
    <xf numFmtId="0" fontId="11" fillId="0" borderId="4" xfId="0" applyFont="1" applyFill="1" applyBorder="1" applyAlignment="1" applyProtection="1">
      <alignment vertical="top" wrapText="1"/>
      <protection locked="0"/>
    </xf>
    <xf numFmtId="0" fontId="46" fillId="0" borderId="3" xfId="0" applyFont="1" applyFill="1" applyBorder="1" applyAlignment="1" applyProtection="1">
      <alignment horizontal="left" vertical="top" wrapText="1"/>
      <protection locked="0"/>
    </xf>
    <xf numFmtId="0" fontId="46" fillId="0" borderId="1"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3" xfId="0" applyFont="1" applyFill="1" applyBorder="1" applyAlignment="1" applyProtection="1">
      <alignment horizontal="left" vertical="top" wrapText="1"/>
      <protection locked="0"/>
    </xf>
    <xf numFmtId="0" fontId="46" fillId="0" borderId="2" xfId="0" applyFont="1" applyFill="1" applyBorder="1" applyAlignment="1" applyProtection="1">
      <alignment horizontal="left" vertical="top" wrapText="1"/>
      <protection locked="0"/>
    </xf>
    <xf numFmtId="9" fontId="13" fillId="3" borderId="4" xfId="1" applyFont="1" applyFill="1" applyBorder="1" applyAlignment="1" applyProtection="1">
      <alignment vertical="top" wrapText="1"/>
    </xf>
    <xf numFmtId="9" fontId="13" fillId="3" borderId="4" xfId="1" applyFont="1" applyFill="1" applyBorder="1" applyAlignment="1" applyProtection="1">
      <alignment horizontal="left" vertical="top" wrapText="1"/>
    </xf>
    <xf numFmtId="0" fontId="12" fillId="2" borderId="1"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2" xfId="0" applyFont="1" applyFill="1" applyBorder="1" applyAlignment="1" applyProtection="1">
      <alignment vertical="top" wrapText="1"/>
      <protection locked="0"/>
    </xf>
    <xf numFmtId="0" fontId="12" fillId="2" borderId="2" xfId="0" applyFont="1" applyFill="1" applyBorder="1" applyAlignment="1" applyProtection="1">
      <alignment horizontal="left" vertical="top" wrapText="1"/>
      <protection locked="0"/>
    </xf>
    <xf numFmtId="0" fontId="12" fillId="2" borderId="3" xfId="0" applyFont="1" applyFill="1" applyBorder="1" applyAlignment="1" applyProtection="1">
      <alignment horizontal="center" vertical="center" wrapText="1"/>
      <protection locked="0"/>
    </xf>
    <xf numFmtId="0" fontId="45" fillId="2" borderId="2"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6" xfId="0" applyFont="1" applyFill="1" applyBorder="1" applyAlignment="1" applyProtection="1">
      <alignment vertical="top" wrapText="1"/>
    </xf>
    <xf numFmtId="0" fontId="7" fillId="2" borderId="6" xfId="0" applyFont="1" applyFill="1" applyBorder="1" applyAlignment="1" applyProtection="1">
      <alignment horizontal="left" vertical="top" wrapText="1"/>
    </xf>
    <xf numFmtId="0" fontId="7" fillId="2" borderId="7" xfId="0" applyFont="1" applyFill="1" applyBorder="1" applyAlignment="1" applyProtection="1">
      <alignment horizontal="center" vertical="center" wrapText="1"/>
    </xf>
    <xf numFmtId="0" fontId="42" fillId="2" borderId="6" xfId="0" applyFont="1" applyFill="1" applyBorder="1" applyAlignment="1" applyProtection="1">
      <alignment horizontal="center" vertical="center" wrapText="1"/>
    </xf>
    <xf numFmtId="0" fontId="12" fillId="3" borderId="4" xfId="0" applyFont="1" applyFill="1" applyBorder="1" applyAlignment="1" applyProtection="1">
      <alignment horizontal="center" vertical="top" wrapText="1"/>
    </xf>
    <xf numFmtId="0" fontId="12" fillId="3" borderId="4" xfId="0" applyFont="1" applyFill="1" applyBorder="1" applyAlignment="1" applyProtection="1">
      <alignment vertical="top" wrapText="1"/>
    </xf>
    <xf numFmtId="0" fontId="12" fillId="3" borderId="4" xfId="0" applyFont="1" applyFill="1" applyBorder="1" applyAlignment="1" applyProtection="1">
      <alignment horizontal="left" vertical="top" wrapText="1"/>
    </xf>
    <xf numFmtId="9" fontId="6" fillId="3" borderId="4" xfId="0" applyNumberFormat="1" applyFont="1" applyFill="1" applyBorder="1" applyAlignment="1" applyProtection="1">
      <alignment horizontal="left" vertical="top" wrapText="1"/>
    </xf>
    <xf numFmtId="9" fontId="6" fillId="3" borderId="4" xfId="0" applyNumberFormat="1" applyFont="1" applyFill="1" applyBorder="1" applyAlignment="1" applyProtection="1">
      <alignment horizontal="center" vertical="center"/>
    </xf>
    <xf numFmtId="9" fontId="42" fillId="3" borderId="3" xfId="0" applyNumberFormat="1" applyFont="1" applyFill="1" applyBorder="1" applyAlignment="1" applyProtection="1">
      <alignment horizontal="center" vertical="center"/>
    </xf>
    <xf numFmtId="9" fontId="42" fillId="3" borderId="1" xfId="0" applyNumberFormat="1" applyFont="1" applyFill="1" applyBorder="1" applyAlignment="1" applyProtection="1">
      <alignment horizontal="center" vertical="center"/>
    </xf>
    <xf numFmtId="9" fontId="14" fillId="4" borderId="5" xfId="0" applyNumberFormat="1" applyFont="1" applyFill="1" applyBorder="1" applyAlignment="1" applyProtection="1">
      <alignment horizontal="center" vertical="center" wrapText="1"/>
    </xf>
    <xf numFmtId="9" fontId="14" fillId="4" borderId="7" xfId="0" applyNumberFormat="1" applyFont="1" applyFill="1" applyBorder="1" applyAlignment="1" applyProtection="1">
      <alignment horizontal="center" vertical="center"/>
    </xf>
    <xf numFmtId="9" fontId="44" fillId="4" borderId="6" xfId="0" applyNumberFormat="1" applyFont="1" applyFill="1" applyBorder="1" applyAlignment="1" applyProtection="1">
      <alignment horizontal="center" vertical="center"/>
    </xf>
    <xf numFmtId="9" fontId="14" fillId="4" borderId="8" xfId="0" applyNumberFormat="1" applyFont="1" applyFill="1" applyBorder="1" applyAlignment="1" applyProtection="1">
      <alignment horizontal="center" vertical="center" wrapText="1"/>
    </xf>
    <xf numFmtId="9" fontId="14" fillId="4" borderId="9" xfId="0" applyNumberFormat="1" applyFont="1" applyFill="1" applyBorder="1" applyAlignment="1" applyProtection="1">
      <alignment horizontal="center" vertical="center"/>
    </xf>
    <xf numFmtId="9" fontId="44" fillId="4" borderId="0" xfId="0" applyNumberFormat="1" applyFont="1" applyFill="1" applyBorder="1" applyAlignment="1" applyProtection="1">
      <alignment horizontal="center" vertical="center"/>
    </xf>
    <xf numFmtId="9" fontId="14" fillId="4" borderId="10" xfId="0" applyNumberFormat="1" applyFont="1" applyFill="1" applyBorder="1" applyAlignment="1" applyProtection="1">
      <alignment horizontal="center" vertical="center" wrapText="1"/>
    </xf>
    <xf numFmtId="9" fontId="14" fillId="4" borderId="12" xfId="0" applyNumberFormat="1" applyFont="1" applyFill="1" applyBorder="1" applyAlignment="1" applyProtection="1">
      <alignment horizontal="center" vertical="center"/>
    </xf>
    <xf numFmtId="9" fontId="44" fillId="4" borderId="11" xfId="0" applyNumberFormat="1" applyFont="1" applyFill="1" applyBorder="1" applyAlignment="1" applyProtection="1">
      <alignment horizontal="center" vertical="center"/>
    </xf>
    <xf numFmtId="0" fontId="10" fillId="0" borderId="1"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center" vertical="top" wrapText="1"/>
      <protection locked="0"/>
    </xf>
    <xf numFmtId="0" fontId="43" fillId="0" borderId="3" xfId="0" applyFont="1" applyFill="1" applyBorder="1" applyAlignment="1" applyProtection="1">
      <alignment horizontal="center" vertical="top" wrapText="1"/>
      <protection locked="0"/>
    </xf>
    <xf numFmtId="0" fontId="43" fillId="0" borderId="1"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left" vertical="center" wrapText="1"/>
      <protection locked="0"/>
    </xf>
    <xf numFmtId="0" fontId="8" fillId="0" borderId="4" xfId="0" applyFont="1" applyFill="1" applyBorder="1" applyAlignment="1" applyProtection="1">
      <alignment vertical="top" wrapText="1"/>
      <protection locked="0"/>
    </xf>
    <xf numFmtId="0" fontId="8" fillId="0" borderId="4" xfId="0" applyFont="1" applyFill="1" applyBorder="1" applyAlignment="1" applyProtection="1">
      <alignment horizontal="left" vertical="top" wrapText="1"/>
      <protection locked="0"/>
    </xf>
    <xf numFmtId="0" fontId="6" fillId="0" borderId="1" xfId="0" applyFont="1" applyBorder="1" applyAlignment="1" applyProtection="1">
      <alignment horizontal="center" vertical="top"/>
      <protection locked="0"/>
    </xf>
    <xf numFmtId="0" fontId="6" fillId="0" borderId="2" xfId="0" applyFont="1" applyBorder="1" applyAlignment="1" applyProtection="1">
      <alignment horizontal="center" vertical="top"/>
      <protection locked="0"/>
    </xf>
    <xf numFmtId="0" fontId="6" fillId="0" borderId="2" xfId="0" applyFont="1" applyBorder="1" applyAlignment="1" applyProtection="1">
      <alignment vertical="top"/>
      <protection locked="0"/>
    </xf>
    <xf numFmtId="0" fontId="6" fillId="0" borderId="2" xfId="0" applyFont="1" applyBorder="1" applyAlignment="1" applyProtection="1">
      <alignment horizontal="left" vertical="top"/>
      <protection locked="0"/>
    </xf>
    <xf numFmtId="0" fontId="6" fillId="0" borderId="2" xfId="0" applyFont="1" applyBorder="1" applyAlignment="1" applyProtection="1">
      <alignment horizontal="left" vertical="top" wrapText="1"/>
      <protection locked="0"/>
    </xf>
    <xf numFmtId="0" fontId="6" fillId="0" borderId="3" xfId="0" applyFont="1" applyBorder="1" applyAlignment="1" applyProtection="1">
      <alignment horizontal="center" vertical="top"/>
      <protection locked="0"/>
    </xf>
    <xf numFmtId="0" fontId="42" fillId="0" borderId="2" xfId="0" applyFont="1" applyBorder="1" applyAlignment="1" applyProtection="1">
      <alignment horizontal="center" vertical="top"/>
      <protection locked="0"/>
    </xf>
    <xf numFmtId="0" fontId="9" fillId="3" borderId="4" xfId="0" applyFont="1" applyFill="1" applyBorder="1" applyAlignment="1" applyProtection="1">
      <alignment horizontal="left" vertical="center"/>
      <protection locked="0"/>
    </xf>
    <xf numFmtId="0" fontId="6" fillId="0" borderId="4" xfId="0" applyFont="1" applyBorder="1" applyAlignment="1" applyProtection="1">
      <alignment horizontal="center" vertical="top"/>
    </xf>
    <xf numFmtId="0" fontId="6" fillId="0" borderId="6" xfId="0" applyFont="1" applyBorder="1" applyAlignment="1" applyProtection="1">
      <alignment horizontal="center" vertical="top"/>
      <protection locked="0"/>
    </xf>
    <xf numFmtId="0" fontId="6" fillId="0" borderId="0" xfId="0" applyFont="1" applyBorder="1" applyAlignment="1" applyProtection="1">
      <alignment horizontal="center" vertical="top"/>
      <protection locked="0"/>
    </xf>
    <xf numFmtId="0" fontId="6" fillId="0" borderId="11" xfId="0" applyFont="1" applyBorder="1" applyAlignment="1" applyProtection="1">
      <alignment horizontal="center" vertical="top"/>
      <protection locked="0"/>
    </xf>
  </cellXfs>
  <cellStyles count="6">
    <cellStyle name="AOC-style" xfId="2"/>
    <cellStyle name="Followed Hyperlink" xfId="5" builtinId="9" hidden="1"/>
    <cellStyle name="Hyperlink" xfId="4" builtinId="8" hidden="1"/>
    <cellStyle name="Hyperlink 2" xfId="3"/>
    <cellStyle name="Normal" xfId="0" builtinId="0"/>
    <cellStyle name="Percent" xfId="1" builtinId="5"/>
  </cellStyles>
  <dxfs count="1">
    <dxf>
      <fill>
        <patternFill patternType="solid">
          <fgColor rgb="FF0070C0"/>
          <bgColor rgb="FF000000"/>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115450</xdr:colOff>
      <xdr:row>2</xdr:row>
      <xdr:rowOff>1</xdr:rowOff>
    </xdr:from>
    <xdr:to>
      <xdr:col>1</xdr:col>
      <xdr:colOff>2389905</xdr:colOff>
      <xdr:row>8</xdr:row>
      <xdr:rowOff>392640</xdr:rowOff>
    </xdr:to>
    <xdr:pic>
      <xdr:nvPicPr>
        <xdr:cNvPr id="2" name="Picture 1"/>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115450" y="854365"/>
          <a:ext cx="3429000" cy="2955730"/>
        </a:xfrm>
        <a:prstGeom prst="rect">
          <a:avLst/>
        </a:prstGeom>
      </xdr:spPr>
    </xdr:pic>
    <xdr:clientData/>
  </xdr:twoCellAnchor>
  <xdr:twoCellAnchor editAs="oneCell">
    <xdr:from>
      <xdr:col>5</xdr:col>
      <xdr:colOff>519547</xdr:colOff>
      <xdr:row>0</xdr:row>
      <xdr:rowOff>196282</xdr:rowOff>
    </xdr:from>
    <xdr:to>
      <xdr:col>6</xdr:col>
      <xdr:colOff>1366332</xdr:colOff>
      <xdr:row>9</xdr:row>
      <xdr:rowOff>323278</xdr:rowOff>
    </xdr:to>
    <xdr:pic>
      <xdr:nvPicPr>
        <xdr:cNvPr id="3" name="Picture 2"/>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val="0"/>
            </a:ext>
          </a:extLst>
        </a:blip>
        <a:stretch>
          <a:fillRect/>
        </a:stretch>
      </xdr:blipFill>
      <xdr:spPr>
        <a:xfrm>
          <a:off x="8382002" y="196282"/>
          <a:ext cx="3248239" cy="39716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ummary%20and%20Table%20of%20Conten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and Table of Conten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693"/>
  <sheetViews>
    <sheetView tabSelected="1" topLeftCell="A587" zoomScale="110" zoomScaleNormal="110" zoomScalePageLayoutView="110" workbookViewId="0">
      <selection activeCell="D598" sqref="D598"/>
    </sheetView>
  </sheetViews>
  <sheetFormatPr defaultColWidth="9.140625" defaultRowHeight="15"/>
  <cols>
    <col min="1" max="1" width="15.140625" style="116" customWidth="1"/>
    <col min="2" max="2" width="34.42578125" style="1" customWidth="1"/>
    <col min="3" max="3" width="26.42578125" style="167" customWidth="1"/>
    <col min="4" max="4" width="8.42578125" style="1" customWidth="1"/>
    <col min="5" max="5" width="18.42578125" style="72" customWidth="1"/>
    <col min="6" max="6" width="31.42578125" style="30" customWidth="1"/>
    <col min="7" max="7" width="21.7109375" style="1" customWidth="1"/>
    <col min="8" max="8" width="3.42578125" style="189" hidden="1" customWidth="1"/>
    <col min="9" max="9" width="4.28515625" style="189" hidden="1" customWidth="1"/>
    <col min="10" max="10" width="4.28515625" style="189" customWidth="1"/>
    <col min="11" max="11" width="9.140625" style="189"/>
    <col min="12" max="16384" width="9.140625" style="1"/>
  </cols>
  <sheetData>
    <row r="1" spans="1:10" ht="33.75">
      <c r="A1" s="316" t="s">
        <v>1411</v>
      </c>
      <c r="B1" s="317"/>
      <c r="C1" s="318"/>
      <c r="D1" s="319"/>
      <c r="E1" s="319"/>
      <c r="F1" s="320"/>
      <c r="G1" s="321"/>
      <c r="H1" s="322"/>
      <c r="I1" s="322"/>
      <c r="J1" s="200"/>
    </row>
    <row r="2" spans="1:10" ht="33.75">
      <c r="A2" s="316" t="s">
        <v>0</v>
      </c>
      <c r="B2" s="317"/>
      <c r="C2" s="317"/>
      <c r="D2" s="317"/>
      <c r="E2" s="317"/>
      <c r="F2" s="317"/>
      <c r="G2" s="321"/>
      <c r="H2" s="322"/>
      <c r="I2" s="322"/>
      <c r="J2" s="201"/>
    </row>
    <row r="3" spans="1:10" ht="33.75">
      <c r="A3" s="324"/>
      <c r="B3" s="324"/>
      <c r="C3" s="325"/>
      <c r="D3" s="325"/>
      <c r="E3" s="325"/>
      <c r="F3" s="324"/>
      <c r="G3" s="324"/>
      <c r="H3" s="199"/>
      <c r="I3" s="199"/>
      <c r="J3" s="201"/>
    </row>
    <row r="4" spans="1:10" ht="33.75">
      <c r="A4" s="324"/>
      <c r="B4" s="324"/>
      <c r="C4" s="326"/>
      <c r="D4" s="326"/>
      <c r="E4" s="326"/>
      <c r="F4" s="324"/>
      <c r="G4" s="324"/>
      <c r="H4" s="199"/>
      <c r="I4" s="199"/>
      <c r="J4" s="201"/>
    </row>
    <row r="5" spans="1:10" ht="33.75">
      <c r="A5" s="324"/>
      <c r="B5" s="324"/>
      <c r="C5" s="326"/>
      <c r="D5" s="326"/>
      <c r="E5" s="326"/>
      <c r="F5" s="324"/>
      <c r="G5" s="324"/>
      <c r="H5" s="199"/>
      <c r="I5" s="199"/>
      <c r="J5" s="201"/>
    </row>
    <row r="6" spans="1:10" ht="33.75">
      <c r="A6" s="324"/>
      <c r="B6" s="324"/>
      <c r="C6" s="326"/>
      <c r="D6" s="326"/>
      <c r="E6" s="326"/>
      <c r="F6" s="324"/>
      <c r="G6" s="324"/>
      <c r="H6" s="199"/>
      <c r="I6" s="199"/>
      <c r="J6" s="201"/>
    </row>
    <row r="7" spans="1:10" ht="33.75">
      <c r="A7" s="324"/>
      <c r="B7" s="324"/>
      <c r="C7" s="326"/>
      <c r="D7" s="326"/>
      <c r="E7" s="326"/>
      <c r="F7" s="324"/>
      <c r="G7" s="324"/>
      <c r="H7" s="199"/>
      <c r="I7" s="199"/>
      <c r="J7" s="201"/>
    </row>
    <row r="8" spans="1:10" ht="33.75">
      <c r="A8" s="324"/>
      <c r="B8" s="324"/>
      <c r="C8" s="326"/>
      <c r="D8" s="326"/>
      <c r="E8" s="326"/>
      <c r="F8" s="324"/>
      <c r="G8" s="324"/>
      <c r="H8" s="199"/>
      <c r="I8" s="199"/>
      <c r="J8" s="201"/>
    </row>
    <row r="9" spans="1:10" ht="33.75">
      <c r="A9" s="324"/>
      <c r="B9" s="324"/>
      <c r="C9" s="327"/>
      <c r="D9" s="327"/>
      <c r="E9" s="327"/>
      <c r="F9" s="324"/>
      <c r="G9" s="324"/>
      <c r="H9" s="199"/>
      <c r="I9" s="199"/>
      <c r="J9" s="201"/>
    </row>
    <row r="10" spans="1:10" ht="28.5">
      <c r="A10" s="310" t="s">
        <v>1</v>
      </c>
      <c r="B10" s="310"/>
      <c r="C10" s="314"/>
      <c r="D10" s="315"/>
      <c r="E10" s="315"/>
      <c r="F10" s="315"/>
      <c r="G10" s="310"/>
      <c r="H10" s="311"/>
      <c r="I10" s="312"/>
      <c r="J10" s="201"/>
    </row>
    <row r="11" spans="1:10" ht="28.5">
      <c r="A11" s="323" t="s">
        <v>2</v>
      </c>
      <c r="B11" s="323"/>
      <c r="C11" s="314"/>
      <c r="D11" s="315"/>
      <c r="E11" s="315"/>
      <c r="F11" s="184" t="s">
        <v>3</v>
      </c>
      <c r="G11" s="310"/>
      <c r="H11" s="311"/>
      <c r="I11" s="312"/>
      <c r="J11" s="201"/>
    </row>
    <row r="12" spans="1:10" ht="28.5">
      <c r="A12" s="308" t="s">
        <v>4</v>
      </c>
      <c r="B12" s="309"/>
      <c r="C12" s="272"/>
      <c r="D12" s="271"/>
      <c r="E12" s="271"/>
      <c r="F12" s="184" t="s">
        <v>5</v>
      </c>
      <c r="G12" s="310"/>
      <c r="H12" s="311"/>
      <c r="I12" s="312"/>
      <c r="J12" s="201"/>
    </row>
    <row r="13" spans="1:10" ht="42">
      <c r="A13" s="313" t="s">
        <v>1413</v>
      </c>
      <c r="B13" s="313"/>
      <c r="C13" s="314"/>
      <c r="D13" s="315"/>
      <c r="E13" s="315"/>
      <c r="F13" s="184" t="s">
        <v>6</v>
      </c>
      <c r="G13" s="310"/>
      <c r="H13" s="311"/>
      <c r="I13" s="312"/>
      <c r="J13" s="201"/>
    </row>
    <row r="14" spans="1:10" ht="39.6" customHeight="1">
      <c r="A14" s="286" t="s">
        <v>7</v>
      </c>
      <c r="B14" s="287"/>
      <c r="C14" s="288"/>
      <c r="D14" s="289"/>
      <c r="E14" s="289"/>
      <c r="F14" s="289"/>
      <c r="G14" s="290"/>
      <c r="H14" s="291"/>
      <c r="I14" s="291"/>
      <c r="J14" s="201"/>
    </row>
    <row r="15" spans="1:10" ht="33.6" customHeight="1">
      <c r="A15" s="292" t="s">
        <v>8</v>
      </c>
      <c r="B15" s="292"/>
      <c r="C15" s="293"/>
      <c r="D15" s="294"/>
      <c r="E15" s="294"/>
      <c r="F15" s="295" t="s">
        <v>9</v>
      </c>
      <c r="G15" s="296"/>
      <c r="H15" s="297"/>
      <c r="I15" s="298"/>
      <c r="J15" s="201"/>
    </row>
    <row r="16" spans="1:10" ht="33.6" customHeight="1">
      <c r="A16" s="187" t="s">
        <v>10</v>
      </c>
      <c r="B16" s="188" t="s">
        <v>11</v>
      </c>
      <c r="C16" s="278">
        <f>'Labour Room'!D616</f>
        <v>0.5</v>
      </c>
      <c r="D16" s="279"/>
      <c r="E16" s="279"/>
      <c r="F16" s="299">
        <f>D624</f>
        <v>0.5</v>
      </c>
      <c r="G16" s="300"/>
      <c r="H16" s="301"/>
      <c r="I16" s="301"/>
      <c r="J16" s="201"/>
    </row>
    <row r="17" spans="1:10" ht="33.6" customHeight="1">
      <c r="A17" s="187" t="s">
        <v>12</v>
      </c>
      <c r="B17" s="188" t="s">
        <v>13</v>
      </c>
      <c r="C17" s="278">
        <f>'Labour Room'!D617</f>
        <v>0.5</v>
      </c>
      <c r="D17" s="279"/>
      <c r="E17" s="279"/>
      <c r="F17" s="302"/>
      <c r="G17" s="303"/>
      <c r="H17" s="304"/>
      <c r="I17" s="304"/>
      <c r="J17" s="201"/>
    </row>
    <row r="18" spans="1:10" ht="33.6" customHeight="1">
      <c r="A18" s="187" t="s">
        <v>14</v>
      </c>
      <c r="B18" s="188" t="s">
        <v>15</v>
      </c>
      <c r="C18" s="278">
        <f>'Labour Room'!D618</f>
        <v>0.5</v>
      </c>
      <c r="D18" s="279"/>
      <c r="E18" s="279"/>
      <c r="F18" s="302"/>
      <c r="G18" s="303"/>
      <c r="H18" s="304"/>
      <c r="I18" s="304"/>
      <c r="J18" s="201"/>
    </row>
    <row r="19" spans="1:10" ht="33.6" customHeight="1">
      <c r="A19" s="187" t="s">
        <v>16</v>
      </c>
      <c r="B19" s="188" t="s">
        <v>17</v>
      </c>
      <c r="C19" s="278">
        <f>'Labour Room'!D619</f>
        <v>0.5</v>
      </c>
      <c r="D19" s="279"/>
      <c r="E19" s="279"/>
      <c r="F19" s="302"/>
      <c r="G19" s="303"/>
      <c r="H19" s="304"/>
      <c r="I19" s="304"/>
      <c r="J19" s="201"/>
    </row>
    <row r="20" spans="1:10" ht="33.6" customHeight="1">
      <c r="A20" s="187" t="s">
        <v>18</v>
      </c>
      <c r="B20" s="188" t="s">
        <v>19</v>
      </c>
      <c r="C20" s="278">
        <f>'Labour Room'!D620</f>
        <v>0.5</v>
      </c>
      <c r="D20" s="279"/>
      <c r="E20" s="279"/>
      <c r="F20" s="302"/>
      <c r="G20" s="303"/>
      <c r="H20" s="304"/>
      <c r="I20" s="304"/>
      <c r="J20" s="201"/>
    </row>
    <row r="21" spans="1:10" ht="33.6" customHeight="1">
      <c r="A21" s="187" t="s">
        <v>20</v>
      </c>
      <c r="B21" s="188" t="s">
        <v>21</v>
      </c>
      <c r="C21" s="278">
        <f>'Labour Room'!D621</f>
        <v>0.5</v>
      </c>
      <c r="D21" s="279"/>
      <c r="E21" s="279"/>
      <c r="F21" s="302"/>
      <c r="G21" s="303"/>
      <c r="H21" s="304"/>
      <c r="I21" s="304"/>
      <c r="J21" s="201"/>
    </row>
    <row r="22" spans="1:10" ht="33.6" customHeight="1">
      <c r="A22" s="187" t="s">
        <v>22</v>
      </c>
      <c r="B22" s="188" t="s">
        <v>23</v>
      </c>
      <c r="C22" s="278">
        <f>'Labour Room'!D622</f>
        <v>0.5</v>
      </c>
      <c r="D22" s="279"/>
      <c r="E22" s="279"/>
      <c r="F22" s="302"/>
      <c r="G22" s="303"/>
      <c r="H22" s="304"/>
      <c r="I22" s="304"/>
      <c r="J22" s="201"/>
    </row>
    <row r="23" spans="1:10" ht="33.6" customHeight="1">
      <c r="A23" s="187" t="s">
        <v>24</v>
      </c>
      <c r="B23" s="188" t="s">
        <v>25</v>
      </c>
      <c r="C23" s="278">
        <f>'Labour Room'!D623</f>
        <v>0.5</v>
      </c>
      <c r="D23" s="279"/>
      <c r="E23" s="279"/>
      <c r="F23" s="305"/>
      <c r="G23" s="306"/>
      <c r="H23" s="307"/>
      <c r="I23" s="307"/>
      <c r="J23" s="201"/>
    </row>
    <row r="24" spans="1:10" ht="33.6" customHeight="1">
      <c r="A24" s="280"/>
      <c r="B24" s="281"/>
      <c r="C24" s="282"/>
      <c r="D24" s="283"/>
      <c r="E24" s="283"/>
      <c r="F24" s="283"/>
      <c r="G24" s="284"/>
      <c r="H24" s="285"/>
      <c r="I24" s="285"/>
      <c r="J24" s="201"/>
    </row>
    <row r="25" spans="1:10" ht="33.6" customHeight="1">
      <c r="A25" s="185"/>
      <c r="B25" s="271" t="s">
        <v>26</v>
      </c>
      <c r="C25" s="272"/>
      <c r="D25" s="271"/>
      <c r="E25" s="271"/>
      <c r="F25" s="271"/>
      <c r="G25" s="271"/>
      <c r="H25" s="273"/>
      <c r="I25" s="274"/>
      <c r="J25" s="201"/>
    </row>
    <row r="26" spans="1:10" ht="33.6" customHeight="1">
      <c r="A26" s="186">
        <v>1</v>
      </c>
      <c r="B26" s="250"/>
      <c r="C26" s="251"/>
      <c r="D26" s="252"/>
      <c r="E26" s="252"/>
      <c r="F26" s="252"/>
      <c r="G26" s="250"/>
      <c r="H26" s="253"/>
      <c r="I26" s="254"/>
      <c r="J26" s="201"/>
    </row>
    <row r="27" spans="1:10" ht="33.6" customHeight="1">
      <c r="A27" s="186">
        <v>2</v>
      </c>
      <c r="B27" s="250"/>
      <c r="C27" s="251"/>
      <c r="D27" s="252"/>
      <c r="E27" s="252"/>
      <c r="F27" s="252"/>
      <c r="G27" s="250"/>
      <c r="H27" s="253"/>
      <c r="I27" s="254"/>
      <c r="J27" s="201"/>
    </row>
    <row r="28" spans="1:10" ht="33.6" customHeight="1">
      <c r="A28" s="186">
        <v>3</v>
      </c>
      <c r="B28" s="250"/>
      <c r="C28" s="251"/>
      <c r="D28" s="252"/>
      <c r="E28" s="252"/>
      <c r="F28" s="252"/>
      <c r="G28" s="250"/>
      <c r="H28" s="253"/>
      <c r="I28" s="254"/>
      <c r="J28" s="201"/>
    </row>
    <row r="29" spans="1:10" ht="33.6" customHeight="1">
      <c r="A29" s="186">
        <v>4</v>
      </c>
      <c r="B29" s="250"/>
      <c r="C29" s="251"/>
      <c r="D29" s="252"/>
      <c r="E29" s="252"/>
      <c r="F29" s="252"/>
      <c r="G29" s="250"/>
      <c r="H29" s="253"/>
      <c r="I29" s="254"/>
      <c r="J29" s="201"/>
    </row>
    <row r="30" spans="1:10" ht="33.6" customHeight="1">
      <c r="A30" s="186">
        <v>5</v>
      </c>
      <c r="B30" s="250"/>
      <c r="C30" s="251"/>
      <c r="D30" s="252"/>
      <c r="E30" s="252"/>
      <c r="F30" s="252"/>
      <c r="G30" s="250"/>
      <c r="H30" s="253"/>
      <c r="I30" s="254"/>
      <c r="J30" s="201"/>
    </row>
    <row r="31" spans="1:10" ht="33.6" customHeight="1">
      <c r="A31" s="185"/>
      <c r="B31" s="275" t="s">
        <v>27</v>
      </c>
      <c r="C31" s="267"/>
      <c r="D31" s="268"/>
      <c r="E31" s="268"/>
      <c r="F31" s="268"/>
      <c r="G31" s="276"/>
      <c r="H31" s="277"/>
      <c r="I31" s="277"/>
      <c r="J31" s="201"/>
    </row>
    <row r="32" spans="1:10" ht="33.6" customHeight="1">
      <c r="A32" s="186">
        <v>1</v>
      </c>
      <c r="B32" s="250"/>
      <c r="C32" s="251"/>
      <c r="D32" s="252"/>
      <c r="E32" s="252"/>
      <c r="F32" s="252"/>
      <c r="G32" s="250"/>
      <c r="H32" s="253"/>
      <c r="I32" s="254"/>
      <c r="J32" s="201"/>
    </row>
    <row r="33" spans="1:10" ht="33.6" customHeight="1">
      <c r="A33" s="186">
        <v>2</v>
      </c>
      <c r="B33" s="250"/>
      <c r="C33" s="251"/>
      <c r="D33" s="252"/>
      <c r="E33" s="252"/>
      <c r="F33" s="252"/>
      <c r="G33" s="250"/>
      <c r="H33" s="253"/>
      <c r="I33" s="254"/>
      <c r="J33" s="201"/>
    </row>
    <row r="34" spans="1:10" ht="33.6" customHeight="1">
      <c r="A34" s="186">
        <v>3</v>
      </c>
      <c r="B34" s="250"/>
      <c r="C34" s="251"/>
      <c r="D34" s="252"/>
      <c r="E34" s="252"/>
      <c r="F34" s="252"/>
      <c r="G34" s="250"/>
      <c r="H34" s="253"/>
      <c r="I34" s="254"/>
      <c r="J34" s="201"/>
    </row>
    <row r="35" spans="1:10" ht="33.6" customHeight="1">
      <c r="A35" s="186">
        <v>4</v>
      </c>
      <c r="B35" s="255" t="s">
        <v>1414</v>
      </c>
      <c r="C35" s="256"/>
      <c r="D35" s="257"/>
      <c r="E35" s="257"/>
      <c r="F35" s="257"/>
      <c r="G35" s="258"/>
      <c r="H35" s="259"/>
      <c r="I35" s="259"/>
      <c r="J35" s="201"/>
    </row>
    <row r="36" spans="1:10" ht="33.6" customHeight="1">
      <c r="A36" s="186">
        <v>5</v>
      </c>
      <c r="B36" s="255"/>
      <c r="C36" s="256"/>
      <c r="D36" s="257"/>
      <c r="E36" s="257"/>
      <c r="F36" s="257"/>
      <c r="G36" s="258"/>
      <c r="H36" s="259"/>
      <c r="I36" s="259"/>
      <c r="J36" s="201"/>
    </row>
    <row r="37" spans="1:10" ht="33.6" customHeight="1">
      <c r="A37" s="185"/>
      <c r="B37" s="271" t="s">
        <v>1312</v>
      </c>
      <c r="C37" s="272"/>
      <c r="D37" s="271"/>
      <c r="E37" s="271"/>
      <c r="F37" s="271"/>
      <c r="G37" s="271"/>
      <c r="H37" s="273"/>
      <c r="I37" s="274"/>
      <c r="J37" s="201"/>
    </row>
    <row r="38" spans="1:10" ht="33.6" customHeight="1">
      <c r="A38" s="186">
        <v>1</v>
      </c>
      <c r="B38" s="250"/>
      <c r="C38" s="251"/>
      <c r="D38" s="252"/>
      <c r="E38" s="252"/>
      <c r="F38" s="252"/>
      <c r="G38" s="250"/>
      <c r="H38" s="253"/>
      <c r="I38" s="254"/>
      <c r="J38" s="201"/>
    </row>
    <row r="39" spans="1:10" ht="33.6" customHeight="1">
      <c r="A39" s="186">
        <v>2</v>
      </c>
      <c r="B39" s="250"/>
      <c r="C39" s="251"/>
      <c r="D39" s="252"/>
      <c r="E39" s="252"/>
      <c r="F39" s="252"/>
      <c r="G39" s="250"/>
      <c r="H39" s="253"/>
      <c r="I39" s="254"/>
      <c r="J39" s="201"/>
    </row>
    <row r="40" spans="1:10" ht="33.6" customHeight="1">
      <c r="A40" s="186">
        <v>3</v>
      </c>
      <c r="B40" s="250"/>
      <c r="C40" s="251"/>
      <c r="D40" s="252"/>
      <c r="E40" s="252"/>
      <c r="F40" s="252"/>
      <c r="G40" s="250"/>
      <c r="H40" s="253"/>
      <c r="I40" s="254"/>
      <c r="J40" s="201"/>
    </row>
    <row r="41" spans="1:10" ht="33" customHeight="1">
      <c r="A41" s="186">
        <v>4</v>
      </c>
      <c r="B41" s="250"/>
      <c r="C41" s="251"/>
      <c r="D41" s="252"/>
      <c r="E41" s="252"/>
      <c r="F41" s="252"/>
      <c r="G41" s="250"/>
      <c r="H41" s="253"/>
      <c r="I41" s="254"/>
      <c r="J41" s="201"/>
    </row>
    <row r="42" spans="1:10" ht="33" customHeight="1">
      <c r="A42" s="186">
        <v>5</v>
      </c>
      <c r="B42" s="255"/>
      <c r="C42" s="256"/>
      <c r="D42" s="257"/>
      <c r="E42" s="257"/>
      <c r="F42" s="257"/>
      <c r="G42" s="258"/>
      <c r="H42" s="259"/>
      <c r="I42" s="259"/>
      <c r="J42" s="201"/>
    </row>
    <row r="43" spans="1:10" ht="33.6" customHeight="1">
      <c r="A43" s="185"/>
      <c r="B43" s="260" t="s">
        <v>28</v>
      </c>
      <c r="C43" s="256"/>
      <c r="D43" s="257"/>
      <c r="E43" s="257"/>
      <c r="F43" s="257"/>
      <c r="G43" s="261"/>
      <c r="H43" s="262"/>
      <c r="I43" s="262"/>
      <c r="J43" s="201"/>
    </row>
    <row r="44" spans="1:10" ht="33.6" customHeight="1">
      <c r="A44" s="185"/>
      <c r="B44" s="252" t="s">
        <v>29</v>
      </c>
      <c r="C44" s="251"/>
      <c r="D44" s="252"/>
      <c r="E44" s="252"/>
      <c r="F44" s="252"/>
      <c r="G44" s="252"/>
      <c r="H44" s="263"/>
      <c r="I44" s="264"/>
      <c r="J44" s="201"/>
    </row>
    <row r="45" spans="1:10" ht="51" customHeight="1">
      <c r="A45" s="265"/>
      <c r="B45" s="266"/>
      <c r="C45" s="267"/>
      <c r="D45" s="268"/>
      <c r="E45" s="268"/>
      <c r="F45" s="268"/>
      <c r="G45" s="269"/>
      <c r="H45" s="270"/>
      <c r="I45" s="270"/>
      <c r="J45" s="202"/>
    </row>
    <row r="46" spans="1:10" ht="45" customHeight="1">
      <c r="A46" s="239" t="s">
        <v>0</v>
      </c>
      <c r="B46" s="240"/>
      <c r="C46" s="241"/>
      <c r="D46" s="242"/>
      <c r="E46" s="242"/>
      <c r="F46" s="243"/>
      <c r="G46" s="244"/>
    </row>
    <row r="47" spans="1:10" ht="14.45" customHeight="1">
      <c r="A47" s="175" t="s">
        <v>30</v>
      </c>
      <c r="B47" s="176" t="s">
        <v>31</v>
      </c>
      <c r="C47" s="177" t="s">
        <v>32</v>
      </c>
      <c r="D47" s="178" t="s">
        <v>33</v>
      </c>
      <c r="E47" s="178" t="s">
        <v>34</v>
      </c>
      <c r="F47" s="178" t="s">
        <v>35</v>
      </c>
      <c r="G47" s="179" t="s">
        <v>36</v>
      </c>
      <c r="H47" s="190" t="s">
        <v>37</v>
      </c>
      <c r="I47" s="191" t="s">
        <v>38</v>
      </c>
      <c r="J47" s="189" t="s">
        <v>1412</v>
      </c>
    </row>
    <row r="48" spans="1:10" ht="27.6" customHeight="1">
      <c r="A48" s="3"/>
      <c r="B48" s="245" t="s">
        <v>39</v>
      </c>
      <c r="C48" s="246"/>
      <c r="D48" s="247"/>
      <c r="E48" s="247"/>
      <c r="F48" s="248"/>
      <c r="G48" s="249"/>
      <c r="H48" s="189">
        <f>H49+H68+H80</f>
        <v>11</v>
      </c>
      <c r="I48" s="189">
        <f>I49+I68+I80</f>
        <v>22</v>
      </c>
      <c r="J48" s="189">
        <f>H48*100/I48</f>
        <v>50</v>
      </c>
    </row>
    <row r="49" spans="1:11" ht="40.35" customHeight="1">
      <c r="A49" s="4" t="s">
        <v>40</v>
      </c>
      <c r="B49" s="233" t="s">
        <v>41</v>
      </c>
      <c r="C49" s="237"/>
      <c r="D49" s="237"/>
      <c r="E49" s="237"/>
      <c r="F49" s="237"/>
      <c r="G49" s="236"/>
      <c r="H49" s="189">
        <f>SUM(D52:D63)</f>
        <v>1</v>
      </c>
      <c r="I49" s="189">
        <f>COUNT(D52:D63)*2</f>
        <v>2</v>
      </c>
      <c r="J49" s="189">
        <f>H49*100/I49</f>
        <v>50</v>
      </c>
    </row>
    <row r="50" spans="1:11" ht="31.5" hidden="1" customHeight="1">
      <c r="A50" s="5" t="s">
        <v>42</v>
      </c>
      <c r="B50" s="6" t="s">
        <v>43</v>
      </c>
      <c r="C50" s="7"/>
      <c r="D50" s="7"/>
      <c r="E50" s="8"/>
      <c r="F50" s="7"/>
      <c r="G50" s="7"/>
      <c r="H50" s="2"/>
      <c r="I50" s="2"/>
      <c r="J50" s="1"/>
      <c r="K50" s="1"/>
    </row>
    <row r="51" spans="1:11" ht="31.5" hidden="1" customHeight="1">
      <c r="A51" s="5" t="s">
        <v>44</v>
      </c>
      <c r="B51" s="6" t="s">
        <v>45</v>
      </c>
      <c r="C51" s="7"/>
      <c r="D51" s="7"/>
      <c r="E51" s="8"/>
      <c r="F51" s="7"/>
      <c r="G51" s="7"/>
      <c r="H51" s="2"/>
      <c r="I51" s="2"/>
      <c r="J51" s="1"/>
      <c r="K51" s="1"/>
    </row>
    <row r="52" spans="1:11" ht="31.5" hidden="1">
      <c r="A52" s="5" t="s">
        <v>46</v>
      </c>
      <c r="B52" s="6" t="s">
        <v>47</v>
      </c>
      <c r="C52" s="9"/>
      <c r="D52" s="10"/>
      <c r="E52" s="8"/>
      <c r="F52" s="7"/>
      <c r="G52" s="10"/>
      <c r="H52" s="2"/>
      <c r="I52" s="2"/>
      <c r="J52" s="1"/>
      <c r="K52" s="1"/>
    </row>
    <row r="53" spans="1:11" ht="15.75" hidden="1" customHeight="1">
      <c r="A53" s="5" t="s">
        <v>48</v>
      </c>
      <c r="B53" s="6" t="s">
        <v>49</v>
      </c>
      <c r="C53" s="7"/>
      <c r="D53" s="7"/>
      <c r="E53" s="8"/>
      <c r="F53" s="7"/>
      <c r="G53" s="7"/>
      <c r="H53" s="2"/>
      <c r="I53" s="2"/>
      <c r="J53" s="1"/>
      <c r="K53" s="1"/>
    </row>
    <row r="54" spans="1:11" ht="31.5" hidden="1" customHeight="1">
      <c r="A54" s="5" t="s">
        <v>50</v>
      </c>
      <c r="B54" s="6" t="s">
        <v>51</v>
      </c>
      <c r="C54" s="7"/>
      <c r="D54" s="7"/>
      <c r="E54" s="8"/>
      <c r="F54" s="7"/>
      <c r="G54" s="7"/>
      <c r="H54" s="2"/>
      <c r="I54" s="2"/>
      <c r="J54" s="1"/>
      <c r="K54" s="1"/>
    </row>
    <row r="55" spans="1:11" ht="15.75" hidden="1" customHeight="1">
      <c r="A55" s="5" t="s">
        <v>52</v>
      </c>
      <c r="B55" s="6" t="s">
        <v>53</v>
      </c>
      <c r="C55" s="7"/>
      <c r="D55" s="7"/>
      <c r="E55" s="8"/>
      <c r="F55" s="7"/>
      <c r="G55" s="7"/>
      <c r="H55" s="2"/>
      <c r="I55" s="2"/>
      <c r="J55" s="1"/>
      <c r="K55" s="1"/>
    </row>
    <row r="56" spans="1:11" ht="31.5" hidden="1" customHeight="1">
      <c r="A56" s="5" t="s">
        <v>54</v>
      </c>
      <c r="B56" s="6" t="s">
        <v>55</v>
      </c>
      <c r="C56" s="7"/>
      <c r="D56" s="7"/>
      <c r="E56" s="8"/>
      <c r="F56" s="7"/>
      <c r="G56" s="7"/>
      <c r="H56" s="2"/>
      <c r="I56" s="2"/>
      <c r="J56" s="1"/>
      <c r="K56" s="1"/>
    </row>
    <row r="57" spans="1:11" ht="15.75" hidden="1" customHeight="1">
      <c r="A57" s="5" t="s">
        <v>56</v>
      </c>
      <c r="B57" s="6" t="s">
        <v>57</v>
      </c>
      <c r="C57" s="7"/>
      <c r="D57" s="7"/>
      <c r="E57" s="8"/>
      <c r="F57" s="7"/>
      <c r="G57" s="7"/>
      <c r="H57" s="2"/>
      <c r="I57" s="2"/>
      <c r="J57" s="1"/>
      <c r="K57" s="1"/>
    </row>
    <row r="58" spans="1:11" ht="15.75" hidden="1" customHeight="1">
      <c r="A58" s="5" t="s">
        <v>58</v>
      </c>
      <c r="B58" s="6" t="s">
        <v>59</v>
      </c>
      <c r="C58" s="7"/>
      <c r="D58" s="7"/>
      <c r="E58" s="8"/>
      <c r="F58" s="7"/>
      <c r="G58" s="7"/>
      <c r="H58" s="2"/>
      <c r="I58" s="2"/>
      <c r="J58" s="1"/>
      <c r="K58" s="1"/>
    </row>
    <row r="59" spans="1:11" ht="31.5" hidden="1" customHeight="1">
      <c r="A59" s="5" t="s">
        <v>60</v>
      </c>
      <c r="B59" s="6" t="s">
        <v>61</v>
      </c>
      <c r="C59" s="7"/>
      <c r="D59" s="7"/>
      <c r="E59" s="8"/>
      <c r="F59" s="7"/>
      <c r="G59" s="7"/>
      <c r="H59" s="2"/>
      <c r="I59" s="2"/>
      <c r="J59" s="1"/>
      <c r="K59" s="1"/>
    </row>
    <row r="60" spans="1:11" ht="15.75" hidden="1" customHeight="1">
      <c r="A60" s="5" t="s">
        <v>62</v>
      </c>
      <c r="B60" s="6" t="s">
        <v>63</v>
      </c>
      <c r="C60" s="7"/>
      <c r="D60" s="7"/>
      <c r="E60" s="8"/>
      <c r="F60" s="7"/>
      <c r="G60" s="7"/>
      <c r="H60" s="2"/>
      <c r="I60" s="2"/>
      <c r="J60" s="1"/>
      <c r="K60" s="1"/>
    </row>
    <row r="61" spans="1:11" ht="31.5" hidden="1" customHeight="1">
      <c r="A61" s="5" t="s">
        <v>64</v>
      </c>
      <c r="B61" s="6" t="s">
        <v>65</v>
      </c>
      <c r="C61" s="7"/>
      <c r="D61" s="7"/>
      <c r="E61" s="8"/>
      <c r="F61" s="7"/>
      <c r="G61" s="7"/>
      <c r="H61" s="2"/>
      <c r="I61" s="2"/>
      <c r="J61" s="1"/>
      <c r="K61" s="1"/>
    </row>
    <row r="62" spans="1:11" ht="31.5" hidden="1" customHeight="1">
      <c r="A62" s="5" t="s">
        <v>66</v>
      </c>
      <c r="B62" s="6" t="s">
        <v>67</v>
      </c>
      <c r="C62" s="7"/>
      <c r="D62" s="7"/>
      <c r="E62" s="8"/>
      <c r="F62" s="7"/>
      <c r="G62" s="7"/>
      <c r="H62" s="2"/>
      <c r="I62" s="2"/>
      <c r="J62" s="1"/>
      <c r="K62" s="1"/>
    </row>
    <row r="63" spans="1:11" ht="48.95" customHeight="1">
      <c r="A63" s="11" t="s">
        <v>68</v>
      </c>
      <c r="B63" s="15" t="s">
        <v>69</v>
      </c>
      <c r="C63" s="64" t="s">
        <v>1215</v>
      </c>
      <c r="D63" s="183">
        <v>1</v>
      </c>
      <c r="E63" s="8" t="s">
        <v>70</v>
      </c>
      <c r="F63" s="15" t="s">
        <v>1125</v>
      </c>
      <c r="G63" s="14"/>
    </row>
    <row r="64" spans="1:11" ht="30" hidden="1" customHeight="1">
      <c r="A64" s="5" t="s">
        <v>71</v>
      </c>
      <c r="B64" s="6" t="s">
        <v>72</v>
      </c>
      <c r="C64" s="7"/>
      <c r="D64" s="7"/>
      <c r="E64" s="8"/>
      <c r="F64" s="7"/>
      <c r="G64" s="7"/>
      <c r="H64" s="2"/>
      <c r="I64" s="2"/>
      <c r="J64" s="1"/>
      <c r="K64" s="1"/>
    </row>
    <row r="65" spans="1:11" ht="31.5" hidden="1" customHeight="1">
      <c r="A65" s="5" t="s">
        <v>73</v>
      </c>
      <c r="B65" s="6" t="s">
        <v>74</v>
      </c>
      <c r="C65" s="7"/>
      <c r="D65" s="7"/>
      <c r="E65" s="8"/>
      <c r="F65" s="7"/>
      <c r="G65" s="7"/>
      <c r="H65" s="2"/>
      <c r="I65" s="2"/>
      <c r="J65" s="1"/>
      <c r="K65" s="1"/>
    </row>
    <row r="66" spans="1:11" ht="31.5" hidden="1" customHeight="1">
      <c r="A66" s="5" t="s">
        <v>75</v>
      </c>
      <c r="B66" s="6" t="s">
        <v>76</v>
      </c>
      <c r="C66" s="7"/>
      <c r="D66" s="7"/>
      <c r="E66" s="8"/>
      <c r="F66" s="7"/>
      <c r="G66" s="7"/>
      <c r="H66" s="2"/>
      <c r="I66" s="2"/>
      <c r="J66" s="1"/>
      <c r="K66" s="1"/>
    </row>
    <row r="67" spans="1:11" ht="31.5" hidden="1" customHeight="1">
      <c r="A67" s="5" t="s">
        <v>77</v>
      </c>
      <c r="B67" s="16" t="s">
        <v>78</v>
      </c>
      <c r="C67" s="7"/>
      <c r="D67" s="7"/>
      <c r="E67" s="8"/>
      <c r="F67" s="7"/>
      <c r="G67" s="7"/>
      <c r="H67" s="2"/>
      <c r="I67" s="2"/>
      <c r="J67" s="1"/>
      <c r="K67" s="1"/>
    </row>
    <row r="68" spans="1:11" ht="40.35" customHeight="1">
      <c r="A68" s="17" t="s">
        <v>79</v>
      </c>
      <c r="B68" s="203" t="s">
        <v>80</v>
      </c>
      <c r="C68" s="204"/>
      <c r="D68" s="205"/>
      <c r="E68" s="205"/>
      <c r="F68" s="205"/>
      <c r="G68" s="206"/>
      <c r="H68" s="189">
        <f>SUM(D69:D77)</f>
        <v>9</v>
      </c>
      <c r="I68" s="189">
        <f>COUNT(D69:D77)*2</f>
        <v>18</v>
      </c>
      <c r="J68" s="189">
        <f>H68*100/I68</f>
        <v>50</v>
      </c>
    </row>
    <row r="69" spans="1:11" ht="48.6" customHeight="1">
      <c r="A69" s="11" t="s">
        <v>81</v>
      </c>
      <c r="B69" s="123" t="s">
        <v>82</v>
      </c>
      <c r="C69" s="136" t="s">
        <v>83</v>
      </c>
      <c r="D69" s="124">
        <v>1</v>
      </c>
      <c r="E69" s="8" t="s">
        <v>84</v>
      </c>
      <c r="F69" s="125" t="s">
        <v>1126</v>
      </c>
      <c r="G69" s="10"/>
    </row>
    <row r="70" spans="1:11" ht="45.95" customHeight="1">
      <c r="A70" s="11" t="s">
        <v>85</v>
      </c>
      <c r="B70" s="27" t="s">
        <v>86</v>
      </c>
      <c r="C70" s="64" t="s">
        <v>87</v>
      </c>
      <c r="D70" s="124">
        <v>1</v>
      </c>
      <c r="E70" s="8" t="s">
        <v>70</v>
      </c>
      <c r="F70" s="15" t="s">
        <v>1127</v>
      </c>
      <c r="G70" s="21"/>
    </row>
    <row r="71" spans="1:11" ht="62.25" customHeight="1">
      <c r="A71" s="11"/>
      <c r="B71" s="27"/>
      <c r="C71" s="64" t="s">
        <v>88</v>
      </c>
      <c r="D71" s="124">
        <v>1</v>
      </c>
      <c r="E71" s="8" t="s">
        <v>84</v>
      </c>
      <c r="F71" s="27" t="s">
        <v>1149</v>
      </c>
      <c r="G71" s="22"/>
    </row>
    <row r="72" spans="1:11" ht="51" customHeight="1">
      <c r="A72" s="11"/>
      <c r="B72" s="27"/>
      <c r="C72" s="64" t="s">
        <v>89</v>
      </c>
      <c r="D72" s="124">
        <v>1</v>
      </c>
      <c r="E72" s="8" t="s">
        <v>84</v>
      </c>
      <c r="F72" s="27" t="s">
        <v>1128</v>
      </c>
      <c r="G72" s="14"/>
    </row>
    <row r="73" spans="1:11" ht="67.7" customHeight="1">
      <c r="A73" s="11"/>
      <c r="B73" s="27"/>
      <c r="C73" s="64" t="s">
        <v>90</v>
      </c>
      <c r="D73" s="124">
        <v>1</v>
      </c>
      <c r="E73" s="8" t="s">
        <v>70</v>
      </c>
      <c r="F73" s="27" t="s">
        <v>1129</v>
      </c>
      <c r="G73" s="14"/>
    </row>
    <row r="74" spans="1:11" ht="57" customHeight="1">
      <c r="A74" s="11"/>
      <c r="B74" s="27"/>
      <c r="C74" s="64" t="s">
        <v>1150</v>
      </c>
      <c r="D74" s="124">
        <v>1</v>
      </c>
      <c r="E74" s="8" t="s">
        <v>70</v>
      </c>
      <c r="F74" s="27" t="s">
        <v>1130</v>
      </c>
      <c r="G74" s="23"/>
    </row>
    <row r="75" spans="1:11" ht="45">
      <c r="A75" s="11"/>
      <c r="B75" s="27"/>
      <c r="C75" s="64" t="s">
        <v>91</v>
      </c>
      <c r="D75" s="124">
        <v>1</v>
      </c>
      <c r="E75" s="8" t="s">
        <v>84</v>
      </c>
      <c r="F75" s="27" t="s">
        <v>1131</v>
      </c>
      <c r="G75" s="14"/>
    </row>
    <row r="76" spans="1:11" ht="52.35" customHeight="1">
      <c r="A76" s="11" t="s">
        <v>92</v>
      </c>
      <c r="B76" s="27" t="s">
        <v>93</v>
      </c>
      <c r="C76" s="143" t="s">
        <v>94</v>
      </c>
      <c r="D76" s="124">
        <v>1</v>
      </c>
      <c r="E76" s="24" t="s">
        <v>95</v>
      </c>
      <c r="F76" s="25" t="s">
        <v>1151</v>
      </c>
      <c r="G76" s="26"/>
    </row>
    <row r="77" spans="1:11" ht="117.75" customHeight="1">
      <c r="A77" s="11"/>
      <c r="B77" s="27"/>
      <c r="C77" s="64" t="s">
        <v>96</v>
      </c>
      <c r="D77" s="124">
        <v>1</v>
      </c>
      <c r="E77" s="24" t="s">
        <v>95</v>
      </c>
      <c r="F77" s="27" t="s">
        <v>1132</v>
      </c>
      <c r="G77" s="14"/>
    </row>
    <row r="78" spans="1:11" ht="31.5" hidden="1" customHeight="1">
      <c r="A78" s="5" t="s">
        <v>97</v>
      </c>
      <c r="B78" s="18" t="s">
        <v>98</v>
      </c>
      <c r="C78" s="7"/>
      <c r="D78" s="7"/>
      <c r="E78" s="8"/>
      <c r="F78" s="7"/>
      <c r="G78" s="7"/>
      <c r="H78" s="2"/>
      <c r="I78" s="2"/>
      <c r="J78" s="1"/>
      <c r="K78" s="1"/>
    </row>
    <row r="79" spans="1:11" ht="31.5" hidden="1" customHeight="1">
      <c r="A79" s="5" t="s">
        <v>99</v>
      </c>
      <c r="B79" s="18" t="s">
        <v>100</v>
      </c>
      <c r="C79" s="7"/>
      <c r="D79" s="7"/>
      <c r="E79" s="8"/>
      <c r="F79" s="7"/>
      <c r="G79" s="7"/>
      <c r="H79" s="2"/>
      <c r="I79" s="2"/>
      <c r="J79" s="1"/>
      <c r="K79" s="1"/>
    </row>
    <row r="80" spans="1:11" ht="40.35" customHeight="1">
      <c r="A80" s="17" t="s">
        <v>101</v>
      </c>
      <c r="B80" s="203" t="s">
        <v>102</v>
      </c>
      <c r="C80" s="204"/>
      <c r="D80" s="205"/>
      <c r="E80" s="205"/>
      <c r="F80" s="205"/>
      <c r="G80" s="206"/>
      <c r="H80" s="189">
        <f>SUM(D81:D82)</f>
        <v>1</v>
      </c>
      <c r="I80" s="189">
        <f>COUNT(D81:D82)*2</f>
        <v>2</v>
      </c>
      <c r="J80" s="189">
        <f>H80*100/I80</f>
        <v>50</v>
      </c>
    </row>
    <row r="81" spans="1:11" ht="30" hidden="1" customHeight="1">
      <c r="A81" s="5" t="s">
        <v>103</v>
      </c>
      <c r="B81" s="20" t="s">
        <v>104</v>
      </c>
      <c r="C81" s="13"/>
      <c r="D81" s="28"/>
      <c r="E81" s="29"/>
      <c r="F81" s="29"/>
      <c r="G81" s="14"/>
      <c r="H81" s="2"/>
      <c r="I81" s="2"/>
      <c r="J81" s="1"/>
      <c r="K81" s="1"/>
    </row>
    <row r="82" spans="1:11" ht="81.95" customHeight="1">
      <c r="A82" s="11" t="s">
        <v>105</v>
      </c>
      <c r="B82" s="27" t="s">
        <v>106</v>
      </c>
      <c r="C82" s="64" t="s">
        <v>1067</v>
      </c>
      <c r="D82" s="21">
        <v>1</v>
      </c>
      <c r="E82" s="8" t="s">
        <v>95</v>
      </c>
      <c r="F82" s="126" t="s">
        <v>1313</v>
      </c>
      <c r="G82" s="14"/>
    </row>
    <row r="83" spans="1:11" ht="31.5" hidden="1" customHeight="1">
      <c r="A83" s="5" t="s">
        <v>107</v>
      </c>
      <c r="B83" s="18" t="s">
        <v>108</v>
      </c>
      <c r="C83" s="7"/>
      <c r="D83" s="7"/>
      <c r="E83" s="8"/>
      <c r="F83" s="7"/>
      <c r="G83" s="7"/>
      <c r="H83" s="2"/>
      <c r="I83" s="2"/>
      <c r="J83" s="1"/>
      <c r="K83" s="1"/>
    </row>
    <row r="84" spans="1:11" ht="40.35" hidden="1" customHeight="1">
      <c r="A84" s="31" t="s">
        <v>109</v>
      </c>
      <c r="B84" s="203" t="s">
        <v>110</v>
      </c>
      <c r="C84" s="228"/>
      <c r="D84" s="228"/>
      <c r="E84" s="228"/>
      <c r="F84" s="228"/>
      <c r="G84" s="206"/>
      <c r="H84" s="2"/>
      <c r="I84" s="2"/>
      <c r="J84" s="1"/>
      <c r="K84" s="1"/>
    </row>
    <row r="85" spans="1:11" ht="47.25" hidden="1" customHeight="1">
      <c r="A85" s="5" t="s">
        <v>111</v>
      </c>
      <c r="B85" s="6" t="s">
        <v>112</v>
      </c>
      <c r="C85" s="7"/>
      <c r="D85" s="7"/>
      <c r="E85" s="8"/>
      <c r="F85" s="7"/>
      <c r="G85" s="7"/>
      <c r="H85" s="2"/>
      <c r="I85" s="2"/>
      <c r="J85" s="1"/>
      <c r="K85" s="1"/>
    </row>
    <row r="86" spans="1:11" ht="47.25" hidden="1" customHeight="1">
      <c r="A86" s="5" t="s">
        <v>113</v>
      </c>
      <c r="B86" s="6" t="s">
        <v>114</v>
      </c>
      <c r="C86" s="7"/>
      <c r="D86" s="7"/>
      <c r="E86" s="8"/>
      <c r="F86" s="7"/>
      <c r="G86" s="7"/>
      <c r="H86" s="2"/>
      <c r="I86" s="2"/>
      <c r="J86" s="1"/>
      <c r="K86" s="1"/>
    </row>
    <row r="87" spans="1:11" ht="47.25" hidden="1" customHeight="1">
      <c r="A87" s="5" t="s">
        <v>115</v>
      </c>
      <c r="B87" s="6" t="s">
        <v>116</v>
      </c>
      <c r="C87" s="7"/>
      <c r="D87" s="7"/>
      <c r="E87" s="8"/>
      <c r="F87" s="7"/>
      <c r="G87" s="7"/>
      <c r="H87" s="2"/>
      <c r="I87" s="2"/>
      <c r="J87" s="1"/>
      <c r="K87" s="1"/>
    </row>
    <row r="88" spans="1:11" ht="47.25" hidden="1" customHeight="1">
      <c r="A88" s="5" t="s">
        <v>117</v>
      </c>
      <c r="B88" s="6" t="s">
        <v>118</v>
      </c>
      <c r="C88" s="32"/>
      <c r="D88" s="7"/>
      <c r="E88" s="8"/>
      <c r="F88" s="32"/>
      <c r="G88" s="7"/>
      <c r="H88" s="2"/>
      <c r="I88" s="2"/>
      <c r="J88" s="1"/>
      <c r="K88" s="1"/>
    </row>
    <row r="89" spans="1:11" ht="30" hidden="1" customHeight="1">
      <c r="A89" s="5" t="s">
        <v>119</v>
      </c>
      <c r="B89" s="6" t="s">
        <v>120</v>
      </c>
      <c r="C89" s="7"/>
      <c r="D89" s="7"/>
      <c r="E89" s="8"/>
      <c r="F89" s="7"/>
      <c r="G89" s="7"/>
      <c r="H89" s="2"/>
      <c r="I89" s="2"/>
      <c r="J89" s="1"/>
      <c r="K89" s="1"/>
    </row>
    <row r="90" spans="1:11" ht="30" hidden="1" customHeight="1">
      <c r="A90" s="5" t="s">
        <v>121</v>
      </c>
      <c r="B90" s="6" t="s">
        <v>122</v>
      </c>
      <c r="C90" s="7"/>
      <c r="D90" s="7"/>
      <c r="E90" s="8"/>
      <c r="F90" s="7"/>
      <c r="G90" s="7"/>
      <c r="H90" s="2"/>
      <c r="I90" s="2"/>
      <c r="J90" s="1"/>
      <c r="K90" s="1"/>
    </row>
    <row r="91" spans="1:11" ht="30" hidden="1" customHeight="1">
      <c r="A91" s="5" t="s">
        <v>123</v>
      </c>
      <c r="B91" s="6" t="s">
        <v>124</v>
      </c>
      <c r="C91" s="7"/>
      <c r="D91" s="7"/>
      <c r="E91" s="8"/>
      <c r="F91" s="7"/>
      <c r="G91" s="7"/>
      <c r="H91" s="2"/>
      <c r="I91" s="2"/>
      <c r="J91" s="1"/>
      <c r="K91" s="1"/>
    </row>
    <row r="92" spans="1:11" ht="30" hidden="1" customHeight="1">
      <c r="A92" s="5" t="s">
        <v>125</v>
      </c>
      <c r="B92" s="6" t="s">
        <v>126</v>
      </c>
      <c r="C92" s="7"/>
      <c r="D92" s="7"/>
      <c r="E92" s="8"/>
      <c r="F92" s="7"/>
      <c r="G92" s="7"/>
      <c r="H92" s="2"/>
      <c r="I92" s="2"/>
      <c r="J92" s="1"/>
      <c r="K92" s="1"/>
    </row>
    <row r="93" spans="1:11" ht="30" hidden="1" customHeight="1">
      <c r="A93" s="5" t="s">
        <v>127</v>
      </c>
      <c r="B93" s="6" t="s">
        <v>128</v>
      </c>
      <c r="C93" s="7"/>
      <c r="D93" s="7"/>
      <c r="E93" s="8"/>
      <c r="F93" s="7"/>
      <c r="G93" s="7"/>
      <c r="H93" s="2"/>
      <c r="I93" s="2"/>
      <c r="J93" s="1"/>
      <c r="K93" s="1"/>
    </row>
    <row r="94" spans="1:11" ht="30" hidden="1" customHeight="1">
      <c r="A94" s="5" t="s">
        <v>129</v>
      </c>
      <c r="B94" s="6" t="s">
        <v>130</v>
      </c>
      <c r="C94" s="7"/>
      <c r="D94" s="7"/>
      <c r="E94" s="8"/>
      <c r="F94" s="7"/>
      <c r="G94" s="7"/>
      <c r="H94" s="2"/>
      <c r="I94" s="2"/>
      <c r="J94" s="1"/>
      <c r="K94" s="1"/>
    </row>
    <row r="95" spans="1:11" ht="30" hidden="1" customHeight="1">
      <c r="A95" s="5" t="s">
        <v>131</v>
      </c>
      <c r="B95" s="33" t="s">
        <v>132</v>
      </c>
      <c r="C95" s="7"/>
      <c r="D95" s="7"/>
      <c r="E95" s="8"/>
      <c r="F95" s="7"/>
      <c r="G95" s="7"/>
      <c r="H95" s="2"/>
      <c r="I95" s="2"/>
      <c r="J95" s="1"/>
      <c r="K95" s="1"/>
    </row>
    <row r="96" spans="1:11" ht="40.35" hidden="1" customHeight="1">
      <c r="A96" s="31" t="s">
        <v>133</v>
      </c>
      <c r="B96" s="207" t="s">
        <v>134</v>
      </c>
      <c r="C96" s="238"/>
      <c r="D96" s="238"/>
      <c r="E96" s="238"/>
      <c r="F96" s="238"/>
      <c r="G96" s="210"/>
      <c r="H96" s="2"/>
      <c r="I96" s="2"/>
      <c r="J96" s="1"/>
      <c r="K96" s="1"/>
    </row>
    <row r="97" spans="1:11" ht="15.75" hidden="1" customHeight="1">
      <c r="A97" s="5" t="s">
        <v>135</v>
      </c>
      <c r="B97" s="18" t="s">
        <v>136</v>
      </c>
      <c r="C97" s="7"/>
      <c r="D97" s="7"/>
      <c r="E97" s="8"/>
      <c r="F97" s="7"/>
      <c r="G97" s="7"/>
      <c r="H97" s="2"/>
      <c r="I97" s="2"/>
      <c r="J97" s="1"/>
      <c r="K97" s="1"/>
    </row>
    <row r="98" spans="1:11" ht="15.75" hidden="1" customHeight="1">
      <c r="A98" s="5" t="s">
        <v>137</v>
      </c>
      <c r="B98" s="18" t="s">
        <v>138</v>
      </c>
      <c r="C98" s="7"/>
      <c r="D98" s="7"/>
      <c r="E98" s="8"/>
      <c r="F98" s="7"/>
      <c r="G98" s="7"/>
      <c r="H98" s="2"/>
      <c r="I98" s="2"/>
      <c r="J98" s="1"/>
      <c r="K98" s="1"/>
    </row>
    <row r="99" spans="1:11" ht="15.75" hidden="1" customHeight="1">
      <c r="A99" s="5" t="s">
        <v>139</v>
      </c>
      <c r="B99" s="18" t="s">
        <v>140</v>
      </c>
      <c r="C99" s="7"/>
      <c r="D99" s="7"/>
      <c r="E99" s="8"/>
      <c r="F99" s="7"/>
      <c r="G99" s="7"/>
      <c r="H99" s="2"/>
      <c r="I99" s="2"/>
      <c r="J99" s="1"/>
      <c r="K99" s="1"/>
    </row>
    <row r="100" spans="1:11" ht="31.5" hidden="1" customHeight="1">
      <c r="A100" s="5" t="s">
        <v>141</v>
      </c>
      <c r="B100" s="18" t="s">
        <v>142</v>
      </c>
      <c r="C100" s="7"/>
      <c r="D100" s="7"/>
      <c r="E100" s="8"/>
      <c r="F100" s="7"/>
      <c r="G100" s="7"/>
      <c r="H100" s="2"/>
      <c r="I100" s="2"/>
      <c r="J100" s="1"/>
      <c r="K100" s="1"/>
    </row>
    <row r="101" spans="1:11" ht="31.5" hidden="1" customHeight="1">
      <c r="A101" s="5" t="s">
        <v>143</v>
      </c>
      <c r="B101" s="34" t="s">
        <v>144</v>
      </c>
      <c r="C101" s="7"/>
      <c r="D101" s="7"/>
      <c r="E101" s="8"/>
      <c r="F101" s="7"/>
      <c r="G101" s="7"/>
      <c r="H101" s="2"/>
      <c r="I101" s="2"/>
      <c r="J101" s="1"/>
      <c r="K101" s="1"/>
    </row>
    <row r="102" spans="1:11" ht="15.75" hidden="1" customHeight="1">
      <c r="A102" s="5" t="s">
        <v>145</v>
      </c>
      <c r="B102" s="18" t="s">
        <v>146</v>
      </c>
      <c r="C102" s="7"/>
      <c r="D102" s="7"/>
      <c r="E102" s="8"/>
      <c r="F102" s="7"/>
      <c r="G102" s="7"/>
      <c r="H102" s="2"/>
      <c r="I102" s="2"/>
      <c r="J102" s="1"/>
      <c r="K102" s="1"/>
    </row>
    <row r="103" spans="1:11" ht="31.5" hidden="1" customHeight="1">
      <c r="A103" s="5" t="s">
        <v>147</v>
      </c>
      <c r="B103" s="18" t="s">
        <v>148</v>
      </c>
      <c r="C103" s="7"/>
      <c r="D103" s="7"/>
      <c r="E103" s="8"/>
      <c r="F103" s="7"/>
      <c r="G103" s="7"/>
      <c r="H103" s="2"/>
      <c r="I103" s="2"/>
      <c r="J103" s="1"/>
      <c r="K103" s="1"/>
    </row>
    <row r="104" spans="1:11" ht="40.35" hidden="1" customHeight="1">
      <c r="A104" s="31" t="s">
        <v>149</v>
      </c>
      <c r="B104" s="207" t="s">
        <v>150</v>
      </c>
      <c r="C104" s="238"/>
      <c r="D104" s="238"/>
      <c r="E104" s="238"/>
      <c r="F104" s="238"/>
      <c r="G104" s="210"/>
      <c r="H104" s="2"/>
      <c r="I104" s="2"/>
      <c r="J104" s="1"/>
      <c r="K104" s="1"/>
    </row>
    <row r="105" spans="1:11" ht="63" hidden="1" customHeight="1">
      <c r="A105" s="5" t="s">
        <v>151</v>
      </c>
      <c r="B105" s="34" t="s">
        <v>152</v>
      </c>
      <c r="C105" s="7"/>
      <c r="D105" s="7"/>
      <c r="E105" s="8"/>
      <c r="F105" s="7"/>
      <c r="G105" s="7"/>
      <c r="H105" s="2"/>
      <c r="I105" s="2"/>
      <c r="J105" s="1"/>
      <c r="K105" s="1"/>
    </row>
    <row r="106" spans="1:11" ht="63" hidden="1" customHeight="1">
      <c r="A106" s="35" t="s">
        <v>153</v>
      </c>
      <c r="B106" s="36" t="s">
        <v>154</v>
      </c>
      <c r="C106" s="37"/>
      <c r="D106" s="37"/>
      <c r="E106" s="38"/>
      <c r="F106" s="37"/>
      <c r="G106" s="37"/>
      <c r="H106" s="2"/>
      <c r="I106" s="2"/>
      <c r="J106" s="1"/>
      <c r="K106" s="1"/>
    </row>
    <row r="107" spans="1:11" ht="21">
      <c r="A107" s="3"/>
      <c r="B107" s="221" t="s">
        <v>155</v>
      </c>
      <c r="C107" s="222"/>
      <c r="D107" s="223"/>
      <c r="E107" s="223"/>
      <c r="F107" s="224"/>
      <c r="G107" s="39"/>
      <c r="H107" s="189">
        <f>H108+H117+H124+H134+H140</f>
        <v>20</v>
      </c>
      <c r="I107" s="189">
        <f>I108+I117+I124+I134+I140</f>
        <v>40</v>
      </c>
      <c r="J107" s="189">
        <f>H107*100/I107</f>
        <v>50</v>
      </c>
    </row>
    <row r="108" spans="1:11" ht="40.35" customHeight="1">
      <c r="A108" s="40" t="s">
        <v>156</v>
      </c>
      <c r="B108" s="233" t="s">
        <v>157</v>
      </c>
      <c r="C108" s="234"/>
      <c r="D108" s="235"/>
      <c r="E108" s="235"/>
      <c r="F108" s="235"/>
      <c r="G108" s="236"/>
      <c r="H108" s="189">
        <f>SUM(D109:D115)</f>
        <v>4</v>
      </c>
      <c r="I108" s="189">
        <f>COUNT(D109:D115)*2</f>
        <v>8</v>
      </c>
      <c r="J108" s="189">
        <f>H108*100/I108</f>
        <v>50</v>
      </c>
    </row>
    <row r="109" spans="1:11" ht="81.95" customHeight="1">
      <c r="A109" s="11" t="s">
        <v>158</v>
      </c>
      <c r="B109" s="127" t="s">
        <v>159</v>
      </c>
      <c r="C109" s="149" t="s">
        <v>1216</v>
      </c>
      <c r="D109" s="14">
        <v>1</v>
      </c>
      <c r="E109" s="8" t="s">
        <v>160</v>
      </c>
      <c r="F109" s="42" t="s">
        <v>1152</v>
      </c>
      <c r="G109" s="43"/>
    </row>
    <row r="110" spans="1:11" ht="64.7" customHeight="1">
      <c r="A110" s="11" t="s">
        <v>161</v>
      </c>
      <c r="B110" s="127" t="s">
        <v>162</v>
      </c>
      <c r="C110" s="64" t="s">
        <v>1393</v>
      </c>
      <c r="D110" s="14">
        <v>1</v>
      </c>
      <c r="E110" s="8" t="s">
        <v>160</v>
      </c>
      <c r="F110" s="42" t="s">
        <v>1217</v>
      </c>
      <c r="G110" s="43"/>
    </row>
    <row r="111" spans="1:11" ht="31.5" hidden="1" customHeight="1">
      <c r="A111" s="5" t="s">
        <v>163</v>
      </c>
      <c r="B111" s="44" t="s">
        <v>164</v>
      </c>
      <c r="C111" s="7"/>
      <c r="D111" s="7"/>
      <c r="E111" s="8"/>
      <c r="F111" s="7"/>
      <c r="G111" s="7"/>
      <c r="H111" s="2"/>
      <c r="I111" s="2"/>
      <c r="J111" s="1"/>
      <c r="K111" s="1"/>
    </row>
    <row r="112" spans="1:11" ht="31.5" hidden="1" customHeight="1">
      <c r="A112" s="5" t="s">
        <v>165</v>
      </c>
      <c r="B112" s="44" t="s">
        <v>166</v>
      </c>
      <c r="C112" s="1"/>
      <c r="D112" s="7"/>
      <c r="E112" s="8"/>
      <c r="F112" s="7"/>
      <c r="G112" s="7"/>
      <c r="H112" s="2"/>
      <c r="I112" s="2"/>
      <c r="J112" s="1"/>
      <c r="K112" s="1"/>
    </row>
    <row r="113" spans="1:11" ht="60" customHeight="1">
      <c r="A113" s="11" t="s">
        <v>167</v>
      </c>
      <c r="B113" s="127" t="s">
        <v>168</v>
      </c>
      <c r="C113" s="64" t="s">
        <v>169</v>
      </c>
      <c r="D113" s="14">
        <v>1</v>
      </c>
      <c r="E113" s="8" t="s">
        <v>160</v>
      </c>
      <c r="F113" s="42" t="s">
        <v>1153</v>
      </c>
      <c r="G113" s="43"/>
    </row>
    <row r="114" spans="1:11" ht="58.7" customHeight="1">
      <c r="A114" s="11" t="s">
        <v>170</v>
      </c>
      <c r="B114" s="127" t="s">
        <v>171</v>
      </c>
      <c r="C114" s="63" t="s">
        <v>172</v>
      </c>
      <c r="D114" s="14">
        <v>1</v>
      </c>
      <c r="E114" s="8" t="s">
        <v>160</v>
      </c>
      <c r="F114" s="42" t="s">
        <v>1133</v>
      </c>
      <c r="G114" s="14"/>
    </row>
    <row r="115" spans="1:11" ht="47.25" hidden="1" customHeight="1">
      <c r="A115" s="5" t="s">
        <v>173</v>
      </c>
      <c r="B115" s="41" t="s">
        <v>174</v>
      </c>
      <c r="C115" s="46"/>
      <c r="D115" s="14"/>
      <c r="E115" s="8"/>
      <c r="F115" s="9"/>
      <c r="G115" s="14"/>
      <c r="H115" s="2"/>
      <c r="I115" s="2"/>
      <c r="J115" s="1"/>
      <c r="K115" s="1"/>
    </row>
    <row r="116" spans="1:11" ht="31.5" hidden="1" customHeight="1">
      <c r="A116" s="5" t="s">
        <v>175</v>
      </c>
      <c r="B116" s="44" t="s">
        <v>176</v>
      </c>
      <c r="C116" s="7"/>
      <c r="D116" s="7"/>
      <c r="E116" s="8"/>
      <c r="F116" s="7"/>
      <c r="G116" s="7"/>
      <c r="H116" s="2"/>
      <c r="I116" s="2"/>
      <c r="J116" s="1"/>
      <c r="K116" s="1"/>
    </row>
    <row r="117" spans="1:11" ht="40.35" customHeight="1">
      <c r="A117" s="47" t="s">
        <v>177</v>
      </c>
      <c r="B117" s="233" t="s">
        <v>178</v>
      </c>
      <c r="C117" s="234"/>
      <c r="D117" s="235"/>
      <c r="E117" s="235"/>
      <c r="F117" s="235"/>
      <c r="G117" s="236"/>
      <c r="H117" s="189">
        <f>SUM(D118:D122)</f>
        <v>4</v>
      </c>
      <c r="I117" s="189">
        <f>COUNT(D118:D122)*2</f>
        <v>8</v>
      </c>
      <c r="J117" s="189">
        <f>H117*100/I117</f>
        <v>50</v>
      </c>
    </row>
    <row r="118" spans="1:11" ht="68.25" customHeight="1">
      <c r="A118" s="11" t="s">
        <v>179</v>
      </c>
      <c r="B118" s="128" t="s">
        <v>180</v>
      </c>
      <c r="C118" s="64" t="s">
        <v>1258</v>
      </c>
      <c r="D118" s="14">
        <v>1</v>
      </c>
      <c r="E118" s="8" t="s">
        <v>160</v>
      </c>
      <c r="F118" s="15" t="s">
        <v>1394</v>
      </c>
      <c r="G118" s="14"/>
    </row>
    <row r="119" spans="1:11" ht="9" hidden="1" customHeight="1">
      <c r="A119" s="5" t="s">
        <v>181</v>
      </c>
      <c r="B119" s="49" t="s">
        <v>182</v>
      </c>
      <c r="C119" s="7"/>
      <c r="D119" s="7"/>
      <c r="E119" s="8"/>
      <c r="F119" s="7"/>
      <c r="G119" s="7"/>
      <c r="H119" s="2"/>
      <c r="I119" s="2"/>
      <c r="J119" s="1"/>
      <c r="K119" s="1"/>
    </row>
    <row r="120" spans="1:11" ht="45" customHeight="1">
      <c r="A120" s="11" t="s">
        <v>183</v>
      </c>
      <c r="B120" s="129" t="s">
        <v>1257</v>
      </c>
      <c r="C120" s="150" t="s">
        <v>184</v>
      </c>
      <c r="D120" s="14">
        <v>1</v>
      </c>
      <c r="E120" s="8" t="s">
        <v>160</v>
      </c>
      <c r="F120" s="27"/>
      <c r="G120" s="14"/>
    </row>
    <row r="121" spans="1:11" ht="45" customHeight="1">
      <c r="A121" s="11"/>
      <c r="B121" s="128"/>
      <c r="C121" s="150" t="s">
        <v>185</v>
      </c>
      <c r="D121" s="14">
        <v>1</v>
      </c>
      <c r="E121" s="8" t="s">
        <v>160</v>
      </c>
      <c r="F121" s="15" t="s">
        <v>186</v>
      </c>
      <c r="G121" s="14"/>
    </row>
    <row r="122" spans="1:11" ht="59.1" customHeight="1">
      <c r="A122" s="11" t="s">
        <v>187</v>
      </c>
      <c r="B122" s="130" t="s">
        <v>188</v>
      </c>
      <c r="C122" s="63" t="s">
        <v>1314</v>
      </c>
      <c r="D122" s="14">
        <v>1</v>
      </c>
      <c r="E122" s="8" t="s">
        <v>1158</v>
      </c>
      <c r="F122" s="15" t="s">
        <v>1315</v>
      </c>
      <c r="G122" s="8"/>
    </row>
    <row r="123" spans="1:11" ht="47.25" hidden="1" customHeight="1">
      <c r="A123" s="5" t="s">
        <v>189</v>
      </c>
      <c r="B123" s="50" t="s">
        <v>190</v>
      </c>
      <c r="C123" s="7"/>
      <c r="D123" s="7"/>
      <c r="E123" s="8"/>
      <c r="F123" s="7"/>
      <c r="G123" s="7"/>
      <c r="H123" s="2"/>
      <c r="I123" s="2"/>
      <c r="J123" s="1"/>
      <c r="K123" s="1"/>
    </row>
    <row r="124" spans="1:11" ht="40.35" customHeight="1">
      <c r="A124" s="47" t="s">
        <v>191</v>
      </c>
      <c r="B124" s="233" t="s">
        <v>192</v>
      </c>
      <c r="C124" s="234"/>
      <c r="D124" s="235"/>
      <c r="E124" s="235"/>
      <c r="F124" s="235"/>
      <c r="G124" s="236"/>
      <c r="H124" s="189">
        <f>SUM(D125:D133)</f>
        <v>9</v>
      </c>
      <c r="I124" s="189">
        <f>COUNT(D125:D133)*2</f>
        <v>18</v>
      </c>
      <c r="J124" s="189">
        <f>H124*100/I124</f>
        <v>50</v>
      </c>
    </row>
    <row r="125" spans="1:11" ht="50.25" customHeight="1">
      <c r="A125" s="11" t="s">
        <v>193</v>
      </c>
      <c r="B125" s="128" t="s">
        <v>194</v>
      </c>
      <c r="C125" s="63" t="s">
        <v>195</v>
      </c>
      <c r="D125" s="14">
        <v>1</v>
      </c>
      <c r="E125" s="8" t="s">
        <v>160</v>
      </c>
      <c r="F125" s="15" t="s">
        <v>1154</v>
      </c>
      <c r="G125" s="14"/>
    </row>
    <row r="126" spans="1:11" ht="45" customHeight="1">
      <c r="A126" s="11"/>
      <c r="B126" s="128"/>
      <c r="C126" s="64" t="s">
        <v>196</v>
      </c>
      <c r="D126" s="14">
        <v>1</v>
      </c>
      <c r="E126" s="8" t="s">
        <v>160</v>
      </c>
      <c r="F126" s="15" t="s">
        <v>1155</v>
      </c>
      <c r="G126" s="14"/>
    </row>
    <row r="127" spans="1:11" ht="45" customHeight="1">
      <c r="A127" s="11"/>
      <c r="B127" s="128"/>
      <c r="C127" s="64" t="s">
        <v>1218</v>
      </c>
      <c r="D127" s="14">
        <v>1</v>
      </c>
      <c r="E127" s="8" t="s">
        <v>1158</v>
      </c>
      <c r="F127" s="15" t="s">
        <v>1219</v>
      </c>
      <c r="G127" s="14"/>
    </row>
    <row r="128" spans="1:11" ht="94.5" customHeight="1">
      <c r="A128" s="11" t="s">
        <v>197</v>
      </c>
      <c r="B128" s="128" t="s">
        <v>198</v>
      </c>
      <c r="C128" s="64" t="s">
        <v>199</v>
      </c>
      <c r="D128" s="14">
        <v>1</v>
      </c>
      <c r="E128" s="8" t="s">
        <v>200</v>
      </c>
      <c r="F128" s="15" t="s">
        <v>1316</v>
      </c>
      <c r="G128" s="14"/>
    </row>
    <row r="129" spans="1:11" ht="93" customHeight="1">
      <c r="A129" s="11" t="s">
        <v>201</v>
      </c>
      <c r="B129" s="128" t="s">
        <v>1317</v>
      </c>
      <c r="C129" s="136" t="s">
        <v>1318</v>
      </c>
      <c r="D129" s="124">
        <v>1</v>
      </c>
      <c r="E129" s="8" t="s">
        <v>202</v>
      </c>
      <c r="F129" s="9" t="s">
        <v>1395</v>
      </c>
      <c r="G129" s="14"/>
    </row>
    <row r="130" spans="1:11" ht="66" customHeight="1">
      <c r="A130" s="11"/>
      <c r="B130" s="128"/>
      <c r="C130" s="64" t="s">
        <v>1220</v>
      </c>
      <c r="D130" s="124">
        <v>1</v>
      </c>
      <c r="E130" s="8" t="s">
        <v>202</v>
      </c>
      <c r="F130" s="9" t="s">
        <v>1319</v>
      </c>
      <c r="G130" s="14"/>
    </row>
    <row r="131" spans="1:11" ht="73.5" customHeight="1">
      <c r="A131" s="11"/>
      <c r="B131" s="128"/>
      <c r="C131" s="136" t="s">
        <v>1157</v>
      </c>
      <c r="D131" s="14">
        <v>1</v>
      </c>
      <c r="E131" s="8" t="s">
        <v>1158</v>
      </c>
      <c r="F131" s="15" t="s">
        <v>1320</v>
      </c>
      <c r="G131" s="14"/>
    </row>
    <row r="132" spans="1:11" ht="60.75" customHeight="1">
      <c r="A132" s="11"/>
      <c r="B132" s="128"/>
      <c r="C132" s="64" t="s">
        <v>1321</v>
      </c>
      <c r="D132" s="14">
        <v>1</v>
      </c>
      <c r="E132" s="8" t="s">
        <v>1158</v>
      </c>
      <c r="F132" s="15" t="s">
        <v>1322</v>
      </c>
      <c r="G132" s="14"/>
    </row>
    <row r="133" spans="1:11" ht="92.25" customHeight="1">
      <c r="A133" s="11" t="s">
        <v>203</v>
      </c>
      <c r="B133" s="128" t="s">
        <v>204</v>
      </c>
      <c r="C133" s="64" t="s">
        <v>205</v>
      </c>
      <c r="D133" s="14">
        <v>1</v>
      </c>
      <c r="E133" s="8" t="s">
        <v>421</v>
      </c>
      <c r="F133" s="15" t="s">
        <v>1323</v>
      </c>
      <c r="G133" s="14"/>
    </row>
    <row r="134" spans="1:11" ht="40.35" customHeight="1">
      <c r="A134" s="47" t="s">
        <v>206</v>
      </c>
      <c r="B134" s="233" t="s">
        <v>207</v>
      </c>
      <c r="C134" s="234"/>
      <c r="D134" s="235"/>
      <c r="E134" s="235"/>
      <c r="F134" s="235"/>
      <c r="G134" s="236"/>
      <c r="H134" s="189">
        <f>SUM(D135:D139)</f>
        <v>2</v>
      </c>
      <c r="I134" s="189">
        <f>COUNT(D135:D139)*2</f>
        <v>4</v>
      </c>
      <c r="J134" s="189">
        <f>H134*100/I134</f>
        <v>50</v>
      </c>
    </row>
    <row r="135" spans="1:11" ht="47.25" customHeight="1">
      <c r="A135" s="11" t="s">
        <v>208</v>
      </c>
      <c r="B135" s="128" t="s">
        <v>1221</v>
      </c>
      <c r="C135" s="64" t="s">
        <v>1159</v>
      </c>
      <c r="D135" s="14">
        <v>1</v>
      </c>
      <c r="E135" s="8" t="s">
        <v>84</v>
      </c>
      <c r="F135" s="15" t="s">
        <v>1160</v>
      </c>
      <c r="G135" s="14"/>
    </row>
    <row r="136" spans="1:11" ht="31.5" hidden="1" customHeight="1">
      <c r="A136" s="5" t="s">
        <v>209</v>
      </c>
      <c r="B136" s="48" t="s">
        <v>210</v>
      </c>
      <c r="C136" s="15"/>
      <c r="D136" s="8"/>
      <c r="E136" s="8"/>
      <c r="F136" s="8"/>
      <c r="G136" s="8"/>
      <c r="H136" s="2"/>
      <c r="I136" s="2"/>
      <c r="J136" s="1"/>
      <c r="K136" s="1"/>
    </row>
    <row r="137" spans="1:11" ht="31.5" hidden="1" customHeight="1">
      <c r="A137" s="5" t="s">
        <v>211</v>
      </c>
      <c r="B137" s="48" t="s">
        <v>212</v>
      </c>
      <c r="C137" s="15"/>
      <c r="D137" s="8"/>
      <c r="E137" s="8"/>
      <c r="F137" s="8"/>
      <c r="G137" s="8"/>
      <c r="H137" s="2"/>
      <c r="I137" s="2"/>
      <c r="J137" s="1"/>
      <c r="K137" s="1"/>
    </row>
    <row r="138" spans="1:11" ht="75" customHeight="1">
      <c r="A138" s="11" t="s">
        <v>213</v>
      </c>
      <c r="B138" s="128" t="s">
        <v>214</v>
      </c>
      <c r="C138" s="64" t="s">
        <v>1222</v>
      </c>
      <c r="D138" s="14">
        <v>1</v>
      </c>
      <c r="E138" s="8" t="s">
        <v>215</v>
      </c>
      <c r="F138" s="15" t="s">
        <v>1324</v>
      </c>
      <c r="G138" s="14"/>
    </row>
    <row r="139" spans="1:11" ht="74.25" hidden="1" customHeight="1">
      <c r="A139" s="5" t="s">
        <v>216</v>
      </c>
      <c r="B139" s="12" t="s">
        <v>217</v>
      </c>
      <c r="C139" s="13"/>
      <c r="D139" s="14"/>
      <c r="E139" s="8"/>
      <c r="F139" s="8"/>
      <c r="G139" s="14"/>
      <c r="H139" s="2"/>
      <c r="I139" s="2"/>
      <c r="J139" s="1"/>
      <c r="K139" s="1"/>
    </row>
    <row r="140" spans="1:11" ht="40.35" customHeight="1">
      <c r="A140" s="47" t="s">
        <v>218</v>
      </c>
      <c r="B140" s="233" t="s">
        <v>219</v>
      </c>
      <c r="C140" s="234"/>
      <c r="D140" s="235"/>
      <c r="E140" s="235"/>
      <c r="F140" s="235"/>
      <c r="G140" s="236"/>
      <c r="H140" s="189">
        <f>SUM(D141:D144)</f>
        <v>1</v>
      </c>
      <c r="I140" s="189">
        <f>COUNT(D141:D144)*2</f>
        <v>2</v>
      </c>
      <c r="J140" s="189">
        <f>H140*100/I140</f>
        <v>50</v>
      </c>
    </row>
    <row r="141" spans="1:11" ht="77.25" customHeight="1">
      <c r="A141" s="11" t="s">
        <v>220</v>
      </c>
      <c r="B141" s="128" t="s">
        <v>221</v>
      </c>
      <c r="C141" s="122" t="s">
        <v>1208</v>
      </c>
      <c r="D141" s="14">
        <v>1</v>
      </c>
      <c r="E141" s="8" t="s">
        <v>768</v>
      </c>
      <c r="F141" s="15" t="s">
        <v>1325</v>
      </c>
      <c r="G141" s="14"/>
    </row>
    <row r="142" spans="1:11" ht="47.25" hidden="1" customHeight="1">
      <c r="A142" s="5" t="s">
        <v>222</v>
      </c>
      <c r="B142" s="48" t="s">
        <v>223</v>
      </c>
      <c r="C142" s="15"/>
      <c r="D142" s="14"/>
      <c r="E142" s="8"/>
      <c r="F142" s="8"/>
      <c r="G142" s="14"/>
      <c r="H142" s="2"/>
      <c r="I142" s="2"/>
      <c r="J142" s="1"/>
      <c r="K142" s="1"/>
    </row>
    <row r="143" spans="1:11" ht="47.25" hidden="1" customHeight="1">
      <c r="A143" s="5" t="s">
        <v>224</v>
      </c>
      <c r="B143" s="48" t="s">
        <v>225</v>
      </c>
      <c r="C143" s="15"/>
      <c r="D143" s="14"/>
      <c r="E143" s="8"/>
      <c r="F143" s="8"/>
      <c r="G143" s="14"/>
      <c r="H143" s="2"/>
      <c r="I143" s="2"/>
      <c r="J143" s="1"/>
      <c r="K143" s="1"/>
    </row>
    <row r="144" spans="1:11" ht="47.25" hidden="1" customHeight="1">
      <c r="A144" s="5" t="s">
        <v>226</v>
      </c>
      <c r="B144" s="48" t="s">
        <v>227</v>
      </c>
      <c r="C144" s="15"/>
      <c r="D144" s="8"/>
      <c r="E144" s="8"/>
      <c r="F144" s="8"/>
      <c r="G144" s="8"/>
      <c r="H144" s="2"/>
      <c r="I144" s="2"/>
      <c r="J144" s="1"/>
      <c r="K144" s="1"/>
    </row>
    <row r="145" spans="1:11" ht="47.25" hidden="1" customHeight="1">
      <c r="A145" s="35" t="s">
        <v>228</v>
      </c>
      <c r="B145" s="52" t="s">
        <v>229</v>
      </c>
      <c r="C145" s="37"/>
      <c r="D145" s="37"/>
      <c r="E145" s="38"/>
      <c r="F145" s="37"/>
      <c r="G145" s="37"/>
      <c r="H145" s="2"/>
      <c r="I145" s="2"/>
      <c r="J145" s="1"/>
      <c r="K145" s="1"/>
    </row>
    <row r="146" spans="1:11" ht="21">
      <c r="A146" s="3"/>
      <c r="B146" s="221" t="s">
        <v>230</v>
      </c>
      <c r="C146" s="222"/>
      <c r="D146" s="223"/>
      <c r="E146" s="223"/>
      <c r="F146" s="224"/>
      <c r="G146" s="221"/>
      <c r="H146" s="189">
        <f>H147+H162+H167+H171+H188+H197+H212</f>
        <v>54</v>
      </c>
      <c r="I146" s="189">
        <f>I147+I162+I167+I171+I188+I197+I212</f>
        <v>108</v>
      </c>
      <c r="J146" s="189">
        <f>H146*100/I146</f>
        <v>50</v>
      </c>
    </row>
    <row r="147" spans="1:11" ht="40.35" customHeight="1">
      <c r="A147" s="17" t="s">
        <v>231</v>
      </c>
      <c r="B147" s="233" t="s">
        <v>232</v>
      </c>
      <c r="C147" s="234"/>
      <c r="D147" s="235"/>
      <c r="E147" s="235"/>
      <c r="F147" s="235"/>
      <c r="G147" s="236"/>
      <c r="H147" s="189">
        <f>SUM(D148:D161)</f>
        <v>14</v>
      </c>
      <c r="I147" s="189">
        <f>COUNT(D148:D161)*2</f>
        <v>28</v>
      </c>
      <c r="J147" s="189">
        <f>H147*100/I147</f>
        <v>50</v>
      </c>
    </row>
    <row r="148" spans="1:11" ht="84.75" customHeight="1">
      <c r="A148" s="11" t="s">
        <v>233</v>
      </c>
      <c r="B148" s="15" t="s">
        <v>234</v>
      </c>
      <c r="C148" s="64" t="s">
        <v>1161</v>
      </c>
      <c r="D148" s="14">
        <v>1</v>
      </c>
      <c r="E148" s="8" t="s">
        <v>160</v>
      </c>
      <c r="F148" s="42" t="s">
        <v>1134</v>
      </c>
      <c r="G148" s="14"/>
    </row>
    <row r="149" spans="1:11" ht="89.25" customHeight="1">
      <c r="A149" s="11" t="s">
        <v>235</v>
      </c>
      <c r="B149" s="42" t="s">
        <v>1223</v>
      </c>
      <c r="C149" s="64" t="s">
        <v>1326</v>
      </c>
      <c r="D149" s="14">
        <v>1</v>
      </c>
      <c r="E149" s="8" t="s">
        <v>160</v>
      </c>
      <c r="F149" s="15" t="s">
        <v>1280</v>
      </c>
      <c r="G149" s="14"/>
    </row>
    <row r="150" spans="1:11" ht="93.75" customHeight="1">
      <c r="A150" s="11" t="s">
        <v>236</v>
      </c>
      <c r="B150" s="15" t="s">
        <v>237</v>
      </c>
      <c r="C150" s="148" t="s">
        <v>238</v>
      </c>
      <c r="D150" s="14">
        <v>1</v>
      </c>
      <c r="E150" s="8" t="s">
        <v>160</v>
      </c>
      <c r="F150" s="15" t="s">
        <v>1135</v>
      </c>
      <c r="G150" s="14"/>
    </row>
    <row r="151" spans="1:11" ht="75.75" customHeight="1">
      <c r="A151" s="11"/>
      <c r="B151" s="15"/>
      <c r="C151" s="64" t="s">
        <v>1136</v>
      </c>
      <c r="D151" s="14">
        <v>1</v>
      </c>
      <c r="E151" s="8" t="s">
        <v>160</v>
      </c>
      <c r="F151" s="15" t="s">
        <v>239</v>
      </c>
      <c r="G151" s="14"/>
    </row>
    <row r="152" spans="1:11" ht="63.75" customHeight="1">
      <c r="A152" s="11"/>
      <c r="B152" s="15"/>
      <c r="C152" s="64" t="s">
        <v>1137</v>
      </c>
      <c r="D152" s="14">
        <v>1</v>
      </c>
      <c r="E152" s="8" t="s">
        <v>160</v>
      </c>
      <c r="F152" s="15" t="s">
        <v>1279</v>
      </c>
      <c r="G152" s="14"/>
    </row>
    <row r="153" spans="1:11" ht="65.099999999999994" customHeight="1">
      <c r="A153" s="11"/>
      <c r="B153" s="15"/>
      <c r="C153" s="64" t="s">
        <v>1278</v>
      </c>
      <c r="D153" s="14">
        <v>1</v>
      </c>
      <c r="E153" s="8" t="s">
        <v>160</v>
      </c>
      <c r="F153" s="15" t="s">
        <v>1138</v>
      </c>
      <c r="G153" s="14"/>
    </row>
    <row r="154" spans="1:11" ht="45" customHeight="1">
      <c r="A154" s="11"/>
      <c r="B154" s="15"/>
      <c r="C154" s="151" t="s">
        <v>240</v>
      </c>
      <c r="D154" s="14">
        <v>1</v>
      </c>
      <c r="E154" s="8" t="s">
        <v>160</v>
      </c>
      <c r="F154" s="125" t="s">
        <v>1281</v>
      </c>
      <c r="G154" s="21"/>
    </row>
    <row r="155" spans="1:11" ht="123" customHeight="1">
      <c r="A155" s="11"/>
      <c r="B155" s="15"/>
      <c r="C155" s="64" t="s">
        <v>241</v>
      </c>
      <c r="D155" s="14">
        <v>1</v>
      </c>
      <c r="E155" s="8" t="s">
        <v>160</v>
      </c>
      <c r="F155" s="15" t="s">
        <v>1385</v>
      </c>
      <c r="G155" s="14"/>
    </row>
    <row r="156" spans="1:11" ht="63" customHeight="1">
      <c r="A156" s="11"/>
      <c r="B156" s="15"/>
      <c r="C156" s="64" t="s">
        <v>242</v>
      </c>
      <c r="D156" s="14">
        <v>1</v>
      </c>
      <c r="E156" s="8" t="s">
        <v>160</v>
      </c>
      <c r="F156" s="15" t="s">
        <v>1139</v>
      </c>
      <c r="G156" s="54"/>
    </row>
    <row r="157" spans="1:11" ht="58.5" customHeight="1">
      <c r="A157" s="11" t="s">
        <v>243</v>
      </c>
      <c r="B157" s="33" t="s">
        <v>244</v>
      </c>
      <c r="C157" s="135" t="s">
        <v>245</v>
      </c>
      <c r="D157" s="14">
        <v>1</v>
      </c>
      <c r="E157" s="8" t="s">
        <v>160</v>
      </c>
      <c r="F157" s="125" t="s">
        <v>1224</v>
      </c>
      <c r="G157" s="124"/>
    </row>
    <row r="158" spans="1:11" ht="47.25" customHeight="1">
      <c r="A158" s="11" t="s">
        <v>246</v>
      </c>
      <c r="B158" s="15" t="s">
        <v>247</v>
      </c>
      <c r="C158" s="136" t="s">
        <v>248</v>
      </c>
      <c r="D158" s="14">
        <v>1</v>
      </c>
      <c r="E158" s="8" t="s">
        <v>160</v>
      </c>
      <c r="F158" s="15" t="s">
        <v>1162</v>
      </c>
      <c r="G158" s="14"/>
    </row>
    <row r="159" spans="1:11" ht="159" customHeight="1">
      <c r="A159" s="11" t="s">
        <v>249</v>
      </c>
      <c r="B159" s="33" t="s">
        <v>250</v>
      </c>
      <c r="C159" s="136" t="s">
        <v>251</v>
      </c>
      <c r="D159" s="14">
        <v>1</v>
      </c>
      <c r="E159" s="8" t="s">
        <v>160</v>
      </c>
      <c r="F159" s="125" t="s">
        <v>1140</v>
      </c>
      <c r="G159" s="124"/>
    </row>
    <row r="160" spans="1:11" ht="109.5" customHeight="1">
      <c r="A160" s="11" t="s">
        <v>252</v>
      </c>
      <c r="B160" s="27" t="s">
        <v>253</v>
      </c>
      <c r="C160" s="64" t="s">
        <v>254</v>
      </c>
      <c r="D160" s="14">
        <v>1</v>
      </c>
      <c r="E160" s="8" t="s">
        <v>160</v>
      </c>
      <c r="F160" s="15" t="s">
        <v>1327</v>
      </c>
      <c r="G160" s="14"/>
    </row>
    <row r="161" spans="1:11" ht="79.5" customHeight="1">
      <c r="A161" s="11"/>
      <c r="B161" s="27"/>
      <c r="C161" s="136" t="s">
        <v>255</v>
      </c>
      <c r="D161" s="14">
        <v>1</v>
      </c>
      <c r="E161" s="8" t="s">
        <v>160</v>
      </c>
      <c r="F161" s="15" t="s">
        <v>1225</v>
      </c>
      <c r="G161" s="14"/>
    </row>
    <row r="162" spans="1:11" ht="40.35" customHeight="1">
      <c r="A162" s="17" t="s">
        <v>256</v>
      </c>
      <c r="B162" s="233" t="s">
        <v>257</v>
      </c>
      <c r="C162" s="234"/>
      <c r="D162" s="235"/>
      <c r="E162" s="235"/>
      <c r="F162" s="235"/>
      <c r="G162" s="236"/>
      <c r="H162" s="189">
        <f>SUM(D163:D166)</f>
        <v>3</v>
      </c>
      <c r="I162" s="189">
        <f>COUNT(D163:D166)*2</f>
        <v>6</v>
      </c>
      <c r="J162" s="189">
        <f>H162*100/I162</f>
        <v>50</v>
      </c>
    </row>
    <row r="163" spans="1:11" ht="69" customHeight="1">
      <c r="A163" s="11" t="s">
        <v>258</v>
      </c>
      <c r="B163" s="76" t="s">
        <v>259</v>
      </c>
      <c r="C163" s="64" t="s">
        <v>260</v>
      </c>
      <c r="D163" s="14">
        <v>1</v>
      </c>
      <c r="E163" s="8" t="s">
        <v>160</v>
      </c>
      <c r="F163" s="15" t="s">
        <v>1086</v>
      </c>
      <c r="G163" s="131"/>
    </row>
    <row r="164" spans="1:11" ht="47.25" hidden="1" customHeight="1">
      <c r="A164" s="5" t="s">
        <v>261</v>
      </c>
      <c r="B164" s="57" t="s">
        <v>262</v>
      </c>
      <c r="C164" s="7"/>
      <c r="D164" s="7"/>
      <c r="E164" s="8"/>
      <c r="F164" s="7"/>
      <c r="G164" s="7"/>
      <c r="H164" s="2"/>
      <c r="I164" s="2"/>
      <c r="J164" s="1"/>
      <c r="K164" s="1"/>
    </row>
    <row r="165" spans="1:11" ht="72.75" customHeight="1">
      <c r="A165" s="11" t="s">
        <v>263</v>
      </c>
      <c r="B165" s="42" t="s">
        <v>264</v>
      </c>
      <c r="C165" s="63" t="s">
        <v>265</v>
      </c>
      <c r="D165" s="14">
        <v>1</v>
      </c>
      <c r="E165" s="8" t="s">
        <v>160</v>
      </c>
      <c r="F165" s="15" t="s">
        <v>1328</v>
      </c>
      <c r="G165" s="14"/>
    </row>
    <row r="166" spans="1:11" ht="107.25" customHeight="1">
      <c r="A166" s="11" t="s">
        <v>266</v>
      </c>
      <c r="B166" s="132" t="s">
        <v>267</v>
      </c>
      <c r="C166" s="154" t="s">
        <v>1396</v>
      </c>
      <c r="D166" s="14">
        <v>1</v>
      </c>
      <c r="E166" s="8" t="s">
        <v>160</v>
      </c>
      <c r="F166" s="42" t="s">
        <v>1087</v>
      </c>
      <c r="G166" s="58"/>
    </row>
    <row r="167" spans="1:11" ht="40.35" customHeight="1">
      <c r="A167" s="17" t="s">
        <v>268</v>
      </c>
      <c r="B167" s="233" t="s">
        <v>269</v>
      </c>
      <c r="C167" s="234"/>
      <c r="D167" s="235"/>
      <c r="E167" s="235"/>
      <c r="F167" s="235"/>
      <c r="G167" s="236"/>
      <c r="H167" s="189">
        <f>SUM(D168:D170)</f>
        <v>3</v>
      </c>
      <c r="I167" s="189">
        <f>COUNT(D168:D170)*2</f>
        <v>6</v>
      </c>
      <c r="J167" s="189">
        <f>H167*100/I167</f>
        <v>50</v>
      </c>
    </row>
    <row r="168" spans="1:11" ht="60" customHeight="1">
      <c r="A168" s="11" t="s">
        <v>270</v>
      </c>
      <c r="B168" s="42" t="s">
        <v>271</v>
      </c>
      <c r="C168" s="122" t="s">
        <v>272</v>
      </c>
      <c r="D168" s="14">
        <v>1</v>
      </c>
      <c r="E168" s="8" t="s">
        <v>273</v>
      </c>
      <c r="F168" s="27" t="s">
        <v>274</v>
      </c>
      <c r="G168" s="14"/>
    </row>
    <row r="169" spans="1:11" ht="77.25" customHeight="1">
      <c r="A169" s="11" t="s">
        <v>275</v>
      </c>
      <c r="B169" s="133" t="s">
        <v>276</v>
      </c>
      <c r="C169" s="87" t="s">
        <v>277</v>
      </c>
      <c r="D169" s="14">
        <v>1</v>
      </c>
      <c r="E169" s="8" t="s">
        <v>160</v>
      </c>
      <c r="F169" s="15" t="s">
        <v>278</v>
      </c>
      <c r="G169" s="14"/>
    </row>
    <row r="170" spans="1:11" ht="63" customHeight="1">
      <c r="A170" s="11" t="s">
        <v>279</v>
      </c>
      <c r="B170" s="42" t="s">
        <v>280</v>
      </c>
      <c r="C170" s="64" t="s">
        <v>281</v>
      </c>
      <c r="D170" s="14">
        <v>1</v>
      </c>
      <c r="E170" s="8" t="s">
        <v>84</v>
      </c>
      <c r="F170" s="15" t="s">
        <v>1226</v>
      </c>
      <c r="G170" s="14"/>
    </row>
    <row r="171" spans="1:11" ht="40.35" customHeight="1">
      <c r="A171" s="17" t="s">
        <v>282</v>
      </c>
      <c r="B171" s="233" t="s">
        <v>283</v>
      </c>
      <c r="C171" s="234"/>
      <c r="D171" s="235"/>
      <c r="E171" s="235"/>
      <c r="F171" s="235"/>
      <c r="G171" s="236"/>
      <c r="H171" s="189">
        <f>SUM(D172:D177)</f>
        <v>5</v>
      </c>
      <c r="I171" s="189">
        <f>COUNT(D172:D177)*2</f>
        <v>10</v>
      </c>
      <c r="J171" s="189">
        <f>H171*100/I171</f>
        <v>50</v>
      </c>
    </row>
    <row r="172" spans="1:11" ht="60" customHeight="1">
      <c r="A172" s="11" t="s">
        <v>284</v>
      </c>
      <c r="B172" s="15" t="s">
        <v>285</v>
      </c>
      <c r="C172" s="64" t="s">
        <v>1163</v>
      </c>
      <c r="D172" s="14">
        <v>1</v>
      </c>
      <c r="E172" s="8" t="s">
        <v>286</v>
      </c>
      <c r="F172" s="125" t="s">
        <v>1164</v>
      </c>
      <c r="G172" s="14"/>
    </row>
    <row r="173" spans="1:11" ht="25.5" customHeight="1">
      <c r="A173" s="11"/>
      <c r="B173" s="15"/>
      <c r="C173" s="64" t="s">
        <v>1329</v>
      </c>
      <c r="D173" s="14">
        <v>1</v>
      </c>
      <c r="E173" s="8" t="s">
        <v>286</v>
      </c>
      <c r="F173" s="126" t="s">
        <v>1330</v>
      </c>
      <c r="G173" s="14"/>
    </row>
    <row r="174" spans="1:11" ht="47.25" customHeight="1">
      <c r="A174" s="11" t="s">
        <v>287</v>
      </c>
      <c r="B174" s="15" t="s">
        <v>288</v>
      </c>
      <c r="C174" s="64" t="s">
        <v>289</v>
      </c>
      <c r="D174" s="14">
        <v>1</v>
      </c>
      <c r="E174" s="8" t="s">
        <v>286</v>
      </c>
      <c r="F174" s="15" t="s">
        <v>1165</v>
      </c>
      <c r="G174" s="14"/>
    </row>
    <row r="175" spans="1:11" ht="61.5" customHeight="1">
      <c r="A175" s="11" t="s">
        <v>290</v>
      </c>
      <c r="B175" s="15" t="s">
        <v>291</v>
      </c>
      <c r="C175" s="136" t="s">
        <v>292</v>
      </c>
      <c r="D175" s="14">
        <v>1</v>
      </c>
      <c r="E175" s="8" t="s">
        <v>293</v>
      </c>
      <c r="F175" s="15" t="s">
        <v>1166</v>
      </c>
      <c r="G175" s="14"/>
    </row>
    <row r="176" spans="1:11" ht="47.25" hidden="1" customHeight="1">
      <c r="A176" s="5" t="s">
        <v>294</v>
      </c>
      <c r="B176" s="16" t="s">
        <v>295</v>
      </c>
      <c r="C176" s="1"/>
      <c r="D176" s="7"/>
      <c r="E176" s="8"/>
      <c r="F176" s="7"/>
      <c r="G176" s="7"/>
      <c r="H176" s="2"/>
      <c r="I176" s="2"/>
      <c r="J176" s="1"/>
      <c r="K176" s="1"/>
    </row>
    <row r="177" spans="1:11" ht="134.1" customHeight="1">
      <c r="A177" s="11" t="s">
        <v>296</v>
      </c>
      <c r="B177" s="15" t="s">
        <v>297</v>
      </c>
      <c r="C177" s="136" t="s">
        <v>1331</v>
      </c>
      <c r="D177" s="14">
        <v>1</v>
      </c>
      <c r="E177" s="8" t="s">
        <v>70</v>
      </c>
      <c r="F177" s="15" t="s">
        <v>1277</v>
      </c>
      <c r="G177" s="14"/>
    </row>
    <row r="178" spans="1:11" ht="31.5" hidden="1" customHeight="1">
      <c r="A178" s="59" t="s">
        <v>298</v>
      </c>
      <c r="B178" s="12" t="s">
        <v>299</v>
      </c>
      <c r="C178" s="7"/>
      <c r="D178" s="7"/>
      <c r="E178" s="8"/>
      <c r="F178" s="60"/>
      <c r="G178" s="14"/>
      <c r="H178" s="2"/>
      <c r="I178" s="2"/>
      <c r="J178" s="1"/>
      <c r="K178" s="1"/>
    </row>
    <row r="179" spans="1:11" ht="30" hidden="1" customHeight="1">
      <c r="A179" s="59"/>
      <c r="B179" s="12"/>
      <c r="C179" s="7"/>
      <c r="D179" s="7"/>
      <c r="E179" s="8"/>
      <c r="F179" s="60"/>
      <c r="G179" s="14"/>
      <c r="H179" s="2"/>
      <c r="I179" s="2"/>
      <c r="J179" s="1"/>
      <c r="K179" s="1"/>
    </row>
    <row r="180" spans="1:11" ht="30" hidden="1" customHeight="1">
      <c r="A180" s="59"/>
      <c r="B180" s="12"/>
      <c r="C180" s="7"/>
      <c r="D180" s="7"/>
      <c r="E180" s="8"/>
      <c r="F180" s="1"/>
      <c r="G180" s="14"/>
      <c r="H180" s="2"/>
      <c r="I180" s="2"/>
      <c r="J180" s="1"/>
      <c r="K180" s="1"/>
    </row>
    <row r="181" spans="1:11" ht="30" hidden="1" customHeight="1">
      <c r="A181" s="59"/>
      <c r="B181" s="12"/>
      <c r="C181" s="7"/>
      <c r="D181" s="7"/>
      <c r="E181" s="8"/>
      <c r="F181" s="60"/>
      <c r="G181" s="14"/>
      <c r="H181" s="2"/>
      <c r="I181" s="2"/>
      <c r="J181" s="1"/>
      <c r="K181" s="1"/>
    </row>
    <row r="182" spans="1:11" ht="30" hidden="1" customHeight="1">
      <c r="A182" s="59"/>
      <c r="B182" s="12"/>
      <c r="C182" s="7"/>
      <c r="D182" s="7"/>
      <c r="E182" s="8"/>
      <c r="F182" s="60"/>
      <c r="G182" s="14"/>
      <c r="H182" s="2"/>
      <c r="I182" s="2"/>
      <c r="J182" s="1"/>
      <c r="K182" s="1"/>
    </row>
    <row r="183" spans="1:11" ht="45" hidden="1" customHeight="1">
      <c r="A183" s="59" t="s">
        <v>300</v>
      </c>
      <c r="B183" s="12" t="s">
        <v>301</v>
      </c>
      <c r="C183" s="13" t="s">
        <v>302</v>
      </c>
      <c r="D183" s="53">
        <v>1</v>
      </c>
      <c r="E183" s="8" t="s">
        <v>70</v>
      </c>
      <c r="F183" s="8"/>
      <c r="G183" s="14"/>
      <c r="H183" s="2"/>
      <c r="I183" s="2"/>
      <c r="J183" s="1"/>
      <c r="K183" s="1"/>
    </row>
    <row r="184" spans="1:11" ht="45" hidden="1" customHeight="1">
      <c r="A184" s="59"/>
      <c r="B184" s="12"/>
      <c r="C184" s="13" t="s">
        <v>303</v>
      </c>
      <c r="D184" s="53">
        <v>1</v>
      </c>
      <c r="E184" s="8" t="s">
        <v>70</v>
      </c>
      <c r="F184" s="15" t="s">
        <v>304</v>
      </c>
      <c r="G184" s="14"/>
      <c r="H184" s="2"/>
      <c r="I184" s="2"/>
      <c r="J184" s="1"/>
      <c r="K184" s="1"/>
    </row>
    <row r="185" spans="1:11" ht="45" hidden="1" customHeight="1">
      <c r="A185" s="59"/>
      <c r="B185" s="12"/>
      <c r="C185" s="13" t="s">
        <v>305</v>
      </c>
      <c r="D185" s="53">
        <v>1</v>
      </c>
      <c r="E185" s="8" t="s">
        <v>70</v>
      </c>
      <c r="F185" s="8"/>
      <c r="G185" s="14"/>
      <c r="H185" s="2"/>
      <c r="I185" s="2"/>
      <c r="J185" s="1"/>
      <c r="K185" s="1"/>
    </row>
    <row r="186" spans="1:11" ht="30" hidden="1" customHeight="1">
      <c r="A186" s="59"/>
      <c r="B186" s="12"/>
      <c r="C186" s="13" t="s">
        <v>306</v>
      </c>
      <c r="D186" s="53">
        <v>1</v>
      </c>
      <c r="E186" s="8" t="s">
        <v>70</v>
      </c>
      <c r="F186" s="8"/>
      <c r="G186" s="14"/>
      <c r="H186" s="2"/>
      <c r="I186" s="2"/>
      <c r="J186" s="1"/>
      <c r="K186" s="1"/>
    </row>
    <row r="187" spans="1:11" ht="30" hidden="1" customHeight="1">
      <c r="A187" s="59"/>
      <c r="B187" s="12"/>
      <c r="C187" s="13" t="s">
        <v>307</v>
      </c>
      <c r="D187" s="53">
        <v>1</v>
      </c>
      <c r="E187" s="8" t="s">
        <v>70</v>
      </c>
      <c r="F187" s="8"/>
      <c r="G187" s="14"/>
      <c r="H187" s="2"/>
      <c r="I187" s="2"/>
      <c r="J187" s="1"/>
      <c r="K187" s="1"/>
    </row>
    <row r="188" spans="1:11" ht="40.35" customHeight="1">
      <c r="A188" s="17" t="s">
        <v>308</v>
      </c>
      <c r="B188" s="233" t="s">
        <v>309</v>
      </c>
      <c r="C188" s="234"/>
      <c r="D188" s="235"/>
      <c r="E188" s="235"/>
      <c r="F188" s="235"/>
      <c r="G188" s="236"/>
      <c r="H188" s="189">
        <f>SUM(D189:D196)</f>
        <v>8</v>
      </c>
      <c r="I188" s="189">
        <f>COUNT(D189:D196)*2</f>
        <v>16</v>
      </c>
      <c r="J188" s="189">
        <f>H188*100/I188</f>
        <v>50</v>
      </c>
    </row>
    <row r="189" spans="1:11" ht="45" customHeight="1">
      <c r="A189" s="11" t="s">
        <v>310</v>
      </c>
      <c r="B189" s="15" t="s">
        <v>311</v>
      </c>
      <c r="C189" s="64" t="s">
        <v>312</v>
      </c>
      <c r="D189" s="14">
        <v>1</v>
      </c>
      <c r="E189" s="8" t="s">
        <v>313</v>
      </c>
      <c r="F189" s="15" t="s">
        <v>1141</v>
      </c>
      <c r="G189" s="54"/>
    </row>
    <row r="190" spans="1:11" ht="60" customHeight="1">
      <c r="A190" s="11"/>
      <c r="B190" s="42"/>
      <c r="C190" s="64" t="s">
        <v>1142</v>
      </c>
      <c r="D190" s="14">
        <v>1</v>
      </c>
      <c r="E190" s="8" t="s">
        <v>313</v>
      </c>
      <c r="F190" s="15" t="s">
        <v>1068</v>
      </c>
      <c r="G190" s="43"/>
    </row>
    <row r="191" spans="1:11" ht="30" customHeight="1">
      <c r="A191" s="11"/>
      <c r="B191" s="15"/>
      <c r="C191" s="64" t="s">
        <v>1332</v>
      </c>
      <c r="D191" s="14">
        <v>1</v>
      </c>
      <c r="E191" s="8" t="s">
        <v>313</v>
      </c>
      <c r="F191" s="15" t="s">
        <v>1282</v>
      </c>
      <c r="G191" s="43"/>
    </row>
    <row r="192" spans="1:11" ht="45" customHeight="1">
      <c r="A192" s="11"/>
      <c r="B192" s="15"/>
      <c r="C192" s="64" t="s">
        <v>314</v>
      </c>
      <c r="D192" s="14">
        <v>1</v>
      </c>
      <c r="E192" s="8" t="s">
        <v>313</v>
      </c>
      <c r="F192" s="15" t="s">
        <v>315</v>
      </c>
      <c r="G192" s="43"/>
    </row>
    <row r="193" spans="1:10" ht="45" customHeight="1">
      <c r="A193" s="11"/>
      <c r="B193" s="15"/>
      <c r="C193" s="64" t="s">
        <v>316</v>
      </c>
      <c r="D193" s="14">
        <v>1</v>
      </c>
      <c r="E193" s="8" t="s">
        <v>313</v>
      </c>
      <c r="F193" s="15" t="s">
        <v>1397</v>
      </c>
      <c r="G193" s="43"/>
    </row>
    <row r="194" spans="1:10" ht="105" customHeight="1">
      <c r="A194" s="11" t="s">
        <v>317</v>
      </c>
      <c r="B194" s="15" t="s">
        <v>318</v>
      </c>
      <c r="C194" s="64" t="s">
        <v>319</v>
      </c>
      <c r="D194" s="14">
        <v>1</v>
      </c>
      <c r="E194" s="8" t="s">
        <v>313</v>
      </c>
      <c r="F194" s="15" t="s">
        <v>1271</v>
      </c>
      <c r="G194" s="14"/>
    </row>
    <row r="195" spans="1:10" ht="45" customHeight="1">
      <c r="A195" s="11"/>
      <c r="B195" s="15"/>
      <c r="C195" s="64" t="s">
        <v>1283</v>
      </c>
      <c r="D195" s="14">
        <v>1</v>
      </c>
      <c r="E195" s="8" t="s">
        <v>313</v>
      </c>
      <c r="F195" s="15" t="s">
        <v>1284</v>
      </c>
      <c r="G195" s="14"/>
    </row>
    <row r="196" spans="1:10" ht="149.1" customHeight="1">
      <c r="A196" s="11" t="s">
        <v>320</v>
      </c>
      <c r="B196" s="76" t="s">
        <v>1227</v>
      </c>
      <c r="C196" s="87" t="s">
        <v>321</v>
      </c>
      <c r="D196" s="14">
        <v>1</v>
      </c>
      <c r="E196" s="8" t="s">
        <v>313</v>
      </c>
      <c r="F196" s="42" t="s">
        <v>1143</v>
      </c>
      <c r="G196" s="10"/>
    </row>
    <row r="197" spans="1:10" ht="40.35" customHeight="1">
      <c r="A197" s="17" t="s">
        <v>322</v>
      </c>
      <c r="B197" s="233" t="s">
        <v>323</v>
      </c>
      <c r="C197" s="234"/>
      <c r="D197" s="235"/>
      <c r="E197" s="235"/>
      <c r="F197" s="235"/>
      <c r="G197" s="236"/>
      <c r="H197" s="189">
        <f>SUM(D198:D211)</f>
        <v>14</v>
      </c>
      <c r="I197" s="189">
        <f>COUNT(D198:D211)*2</f>
        <v>28</v>
      </c>
      <c r="J197" s="189">
        <f>H197*100/I197</f>
        <v>50</v>
      </c>
    </row>
    <row r="198" spans="1:10" ht="108" customHeight="1">
      <c r="A198" s="11" t="s">
        <v>324</v>
      </c>
      <c r="B198" s="15" t="s">
        <v>325</v>
      </c>
      <c r="C198" s="64" t="s">
        <v>326</v>
      </c>
      <c r="D198" s="14">
        <v>1</v>
      </c>
      <c r="E198" s="8" t="s">
        <v>160</v>
      </c>
      <c r="F198" s="45" t="s">
        <v>1386</v>
      </c>
      <c r="G198" s="32"/>
    </row>
    <row r="199" spans="1:10" ht="65.25" customHeight="1">
      <c r="A199" s="11" t="s">
        <v>327</v>
      </c>
      <c r="B199" s="15" t="s">
        <v>328</v>
      </c>
      <c r="C199" s="64" t="s">
        <v>1228</v>
      </c>
      <c r="D199" s="14">
        <v>1</v>
      </c>
      <c r="E199" s="8" t="s">
        <v>160</v>
      </c>
      <c r="F199" s="170" t="s">
        <v>1073</v>
      </c>
      <c r="G199" s="32"/>
    </row>
    <row r="200" spans="1:10" ht="60" customHeight="1">
      <c r="A200" s="11"/>
      <c r="B200" s="56"/>
      <c r="C200" s="64" t="s">
        <v>329</v>
      </c>
      <c r="D200" s="14">
        <v>1</v>
      </c>
      <c r="E200" s="8" t="s">
        <v>160</v>
      </c>
      <c r="F200" s="90" t="s">
        <v>1229</v>
      </c>
      <c r="G200" s="32"/>
    </row>
    <row r="201" spans="1:10" ht="84.95" customHeight="1">
      <c r="A201" s="11"/>
      <c r="B201" s="15"/>
      <c r="C201" s="64" t="s">
        <v>330</v>
      </c>
      <c r="D201" s="14">
        <v>1</v>
      </c>
      <c r="E201" s="8" t="s">
        <v>160</v>
      </c>
      <c r="F201" s="170" t="s">
        <v>1069</v>
      </c>
      <c r="G201" s="32"/>
    </row>
    <row r="202" spans="1:10" ht="99.75" customHeight="1">
      <c r="A202" s="11"/>
      <c r="B202" s="15"/>
      <c r="C202" s="64" t="s">
        <v>331</v>
      </c>
      <c r="D202" s="14">
        <v>1</v>
      </c>
      <c r="E202" s="8" t="s">
        <v>160</v>
      </c>
      <c r="F202" s="170" t="s">
        <v>1070</v>
      </c>
      <c r="G202" s="32"/>
    </row>
    <row r="203" spans="1:10" ht="96.75" customHeight="1">
      <c r="A203" s="11"/>
      <c r="B203" s="15"/>
      <c r="C203" s="64" t="s">
        <v>332</v>
      </c>
      <c r="D203" s="14">
        <v>1</v>
      </c>
      <c r="E203" s="8" t="s">
        <v>160</v>
      </c>
      <c r="F203" s="170" t="s">
        <v>1071</v>
      </c>
      <c r="G203" s="32"/>
    </row>
    <row r="204" spans="1:10" ht="60" customHeight="1">
      <c r="A204" s="11"/>
      <c r="B204" s="15"/>
      <c r="C204" s="155" t="s">
        <v>333</v>
      </c>
      <c r="D204" s="14">
        <v>1</v>
      </c>
      <c r="E204" s="8" t="s">
        <v>160</v>
      </c>
      <c r="F204" s="170" t="s">
        <v>1072</v>
      </c>
      <c r="G204" s="32"/>
    </row>
    <row r="205" spans="1:10" ht="60" customHeight="1">
      <c r="A205" s="11"/>
      <c r="B205" s="15"/>
      <c r="C205" s="156" t="s">
        <v>1144</v>
      </c>
      <c r="D205" s="14">
        <v>1</v>
      </c>
      <c r="E205" s="8" t="s">
        <v>160</v>
      </c>
      <c r="F205" s="45" t="s">
        <v>334</v>
      </c>
      <c r="G205" s="32"/>
    </row>
    <row r="206" spans="1:10" ht="47.25" customHeight="1">
      <c r="A206" s="11" t="s">
        <v>335</v>
      </c>
      <c r="B206" s="15" t="s">
        <v>336</v>
      </c>
      <c r="C206" s="156" t="s">
        <v>337</v>
      </c>
      <c r="D206" s="14">
        <v>1</v>
      </c>
      <c r="E206" s="8" t="s">
        <v>160</v>
      </c>
      <c r="F206" s="45" t="s">
        <v>338</v>
      </c>
      <c r="G206" s="14"/>
    </row>
    <row r="207" spans="1:10" ht="124.5" customHeight="1">
      <c r="A207" s="11" t="s">
        <v>339</v>
      </c>
      <c r="B207" s="27" t="s">
        <v>340</v>
      </c>
      <c r="C207" s="64" t="s">
        <v>1387</v>
      </c>
      <c r="D207" s="14">
        <v>1</v>
      </c>
      <c r="E207" s="8" t="s">
        <v>160</v>
      </c>
      <c r="F207" s="45" t="s">
        <v>1398</v>
      </c>
      <c r="G207" s="14"/>
    </row>
    <row r="208" spans="1:10" ht="32.25" customHeight="1">
      <c r="A208" s="11" t="s">
        <v>341</v>
      </c>
      <c r="B208" s="33" t="s">
        <v>342</v>
      </c>
      <c r="C208" s="122" t="s">
        <v>343</v>
      </c>
      <c r="D208" s="14">
        <v>1</v>
      </c>
      <c r="E208" s="8" t="s">
        <v>160</v>
      </c>
      <c r="F208" s="45" t="s">
        <v>344</v>
      </c>
      <c r="G208" s="124"/>
    </row>
    <row r="209" spans="1:10" ht="60.75" customHeight="1">
      <c r="A209" s="11" t="s">
        <v>345</v>
      </c>
      <c r="B209" s="134" t="s">
        <v>346</v>
      </c>
      <c r="C209" s="122" t="s">
        <v>1333</v>
      </c>
      <c r="D209" s="14">
        <v>1</v>
      </c>
      <c r="E209" s="8" t="s">
        <v>160</v>
      </c>
      <c r="F209" s="45" t="s">
        <v>1334</v>
      </c>
      <c r="G209" s="124"/>
    </row>
    <row r="210" spans="1:10" ht="120" customHeight="1">
      <c r="A210" s="11" t="s">
        <v>347</v>
      </c>
      <c r="B210" s="15" t="s">
        <v>348</v>
      </c>
      <c r="C210" s="64" t="s">
        <v>1335</v>
      </c>
      <c r="D210" s="14">
        <v>1</v>
      </c>
      <c r="E210" s="8" t="s">
        <v>160</v>
      </c>
      <c r="F210" s="123" t="s">
        <v>1336</v>
      </c>
      <c r="G210" s="14"/>
    </row>
    <row r="211" spans="1:10" ht="91.5" customHeight="1">
      <c r="A211" s="11"/>
      <c r="B211" s="15"/>
      <c r="C211" s="64" t="s">
        <v>1337</v>
      </c>
      <c r="D211" s="14">
        <v>1</v>
      </c>
      <c r="E211" s="8" t="s">
        <v>160</v>
      </c>
      <c r="F211" s="123" t="s">
        <v>1230</v>
      </c>
      <c r="G211" s="14"/>
    </row>
    <row r="212" spans="1:10" ht="36" customHeight="1">
      <c r="A212" s="65" t="s">
        <v>349</v>
      </c>
      <c r="B212" s="215" t="s">
        <v>350</v>
      </c>
      <c r="C212" s="208"/>
      <c r="D212" s="209"/>
      <c r="E212" s="209"/>
      <c r="F212" s="209"/>
      <c r="G212" s="216"/>
      <c r="H212" s="189">
        <f>SUM(D213:D219)</f>
        <v>7</v>
      </c>
      <c r="I212" s="189">
        <f>COUNT(D213:D219)*2</f>
        <v>14</v>
      </c>
      <c r="J212" s="189">
        <f>H212*100/I212</f>
        <v>50</v>
      </c>
    </row>
    <row r="213" spans="1:10" ht="71.099999999999994" customHeight="1">
      <c r="A213" s="66" t="s">
        <v>1156</v>
      </c>
      <c r="B213" s="136" t="s">
        <v>1167</v>
      </c>
      <c r="C213" s="135" t="s">
        <v>1168</v>
      </c>
      <c r="D213" s="172">
        <v>1</v>
      </c>
      <c r="E213" s="120" t="s">
        <v>70</v>
      </c>
      <c r="F213" s="123" t="s">
        <v>1338</v>
      </c>
      <c r="G213" s="137"/>
    </row>
    <row r="214" spans="1:10" ht="76.5" customHeight="1">
      <c r="A214" s="66" t="s">
        <v>351</v>
      </c>
      <c r="B214" s="19" t="s">
        <v>352</v>
      </c>
      <c r="C214" s="136" t="s">
        <v>353</v>
      </c>
      <c r="D214" s="139">
        <v>1</v>
      </c>
      <c r="E214" s="67" t="s">
        <v>70</v>
      </c>
      <c r="F214" s="125" t="s">
        <v>1170</v>
      </c>
      <c r="G214" s="138"/>
    </row>
    <row r="215" spans="1:10" ht="60" customHeight="1">
      <c r="A215" s="68" t="s">
        <v>354</v>
      </c>
      <c r="B215" s="19" t="s">
        <v>355</v>
      </c>
      <c r="C215" s="64" t="s">
        <v>356</v>
      </c>
      <c r="D215" s="21">
        <v>1</v>
      </c>
      <c r="E215" s="15" t="s">
        <v>70</v>
      </c>
      <c r="F215" s="140" t="s">
        <v>1169</v>
      </c>
      <c r="G215" s="139"/>
    </row>
    <row r="216" spans="1:10" ht="70.5" customHeight="1">
      <c r="A216" s="69"/>
      <c r="B216" s="140"/>
      <c r="C216" s="153" t="s">
        <v>357</v>
      </c>
      <c r="D216" s="21">
        <v>1</v>
      </c>
      <c r="E216" s="15" t="s">
        <v>70</v>
      </c>
      <c r="F216" s="140" t="s">
        <v>1169</v>
      </c>
      <c r="G216" s="139"/>
    </row>
    <row r="217" spans="1:10" ht="54.75" customHeight="1">
      <c r="A217" s="69"/>
      <c r="B217" s="140"/>
      <c r="C217" s="64" t="s">
        <v>1231</v>
      </c>
      <c r="D217" s="21">
        <v>1</v>
      </c>
      <c r="E217" s="15" t="s">
        <v>70</v>
      </c>
      <c r="F217" s="125" t="s">
        <v>358</v>
      </c>
      <c r="G217" s="141"/>
    </row>
    <row r="218" spans="1:10" ht="44.25" customHeight="1">
      <c r="A218" s="117"/>
      <c r="B218" s="140"/>
      <c r="C218" s="64" t="s">
        <v>1055</v>
      </c>
      <c r="D218" s="21">
        <v>1</v>
      </c>
      <c r="E218" s="15" t="s">
        <v>84</v>
      </c>
      <c r="F218" s="140" t="s">
        <v>1169</v>
      </c>
      <c r="G218" s="141"/>
    </row>
    <row r="219" spans="1:10" ht="149.44999999999999" customHeight="1">
      <c r="A219" s="68" t="s">
        <v>359</v>
      </c>
      <c r="B219" s="140" t="s">
        <v>360</v>
      </c>
      <c r="C219" s="64" t="s">
        <v>361</v>
      </c>
      <c r="D219" s="21">
        <v>1</v>
      </c>
      <c r="E219" s="15" t="s">
        <v>84</v>
      </c>
      <c r="F219" s="125" t="s">
        <v>1145</v>
      </c>
      <c r="G219" s="141"/>
    </row>
    <row r="220" spans="1:10" ht="21">
      <c r="A220" s="3"/>
      <c r="B220" s="221" t="s">
        <v>362</v>
      </c>
      <c r="C220" s="222"/>
      <c r="D220" s="223"/>
      <c r="E220" s="223"/>
      <c r="F220" s="224"/>
      <c r="G220" s="221"/>
      <c r="H220" s="189">
        <f>H221+H226+H237+H243+H252+H259+H273</f>
        <v>31</v>
      </c>
      <c r="I220" s="189">
        <f>I221+I226+I237+I243+I252+I259+I273+M223</f>
        <v>62</v>
      </c>
      <c r="J220" s="189">
        <f>H220*100/I220</f>
        <v>50</v>
      </c>
    </row>
    <row r="221" spans="1:10" ht="40.35" customHeight="1">
      <c r="A221" s="70" t="s">
        <v>363</v>
      </c>
      <c r="B221" s="203" t="s">
        <v>364</v>
      </c>
      <c r="C221" s="204"/>
      <c r="D221" s="205"/>
      <c r="E221" s="205"/>
      <c r="F221" s="205"/>
      <c r="G221" s="206"/>
      <c r="H221" s="189">
        <f>SUM(D222:D225)</f>
        <v>4</v>
      </c>
      <c r="I221" s="189">
        <f>COUNT(D222:D225)*2</f>
        <v>8</v>
      </c>
      <c r="J221" s="189">
        <f t="shared" ref="J221:J252" si="0">H221*100/I221</f>
        <v>50</v>
      </c>
    </row>
    <row r="222" spans="1:10" ht="60" customHeight="1">
      <c r="A222" s="11" t="s">
        <v>365</v>
      </c>
      <c r="B222" s="42" t="s">
        <v>366</v>
      </c>
      <c r="C222" s="64" t="s">
        <v>367</v>
      </c>
      <c r="D222" s="14">
        <v>1</v>
      </c>
      <c r="E222" s="8" t="s">
        <v>70</v>
      </c>
      <c r="F222" s="15" t="s">
        <v>1171</v>
      </c>
      <c r="G222" s="8"/>
    </row>
    <row r="223" spans="1:10" ht="60" customHeight="1">
      <c r="A223" s="11"/>
      <c r="B223" s="42"/>
      <c r="C223" s="64" t="s">
        <v>368</v>
      </c>
      <c r="D223" s="14">
        <v>1</v>
      </c>
      <c r="E223" s="8" t="s">
        <v>70</v>
      </c>
      <c r="F223" s="15" t="s">
        <v>1074</v>
      </c>
      <c r="G223" s="27"/>
    </row>
    <row r="224" spans="1:10" ht="75" customHeight="1">
      <c r="A224" s="11" t="s">
        <v>369</v>
      </c>
      <c r="B224" s="15" t="s">
        <v>370</v>
      </c>
      <c r="C224" s="64" t="s">
        <v>371</v>
      </c>
      <c r="D224" s="14">
        <v>1</v>
      </c>
      <c r="E224" s="8" t="s">
        <v>372</v>
      </c>
      <c r="F224" s="15" t="s">
        <v>1399</v>
      </c>
      <c r="G224" s="14"/>
    </row>
    <row r="225" spans="1:11" ht="88.35" customHeight="1">
      <c r="A225" s="11" t="s">
        <v>373</v>
      </c>
      <c r="B225" s="15" t="s">
        <v>374</v>
      </c>
      <c r="C225" s="64" t="s">
        <v>375</v>
      </c>
      <c r="D225" s="14">
        <v>1</v>
      </c>
      <c r="E225" s="8" t="s">
        <v>273</v>
      </c>
      <c r="F225" s="15" t="s">
        <v>1291</v>
      </c>
      <c r="G225" s="14"/>
    </row>
    <row r="226" spans="1:11" ht="40.35" customHeight="1">
      <c r="A226" s="47" t="s">
        <v>376</v>
      </c>
      <c r="B226" s="203" t="s">
        <v>377</v>
      </c>
      <c r="C226" s="204"/>
      <c r="D226" s="205"/>
      <c r="E226" s="205"/>
      <c r="F226" s="205"/>
      <c r="G226" s="206"/>
      <c r="H226" s="189">
        <f>SUM(D227:D236)</f>
        <v>8</v>
      </c>
      <c r="I226" s="189">
        <f>COUNT(D227:D236)*2</f>
        <v>16</v>
      </c>
      <c r="J226" s="189">
        <f t="shared" si="0"/>
        <v>50</v>
      </c>
    </row>
    <row r="227" spans="1:11" ht="77.25" customHeight="1">
      <c r="A227" s="11" t="s">
        <v>378</v>
      </c>
      <c r="B227" s="125" t="s">
        <v>379</v>
      </c>
      <c r="C227" s="136" t="s">
        <v>380</v>
      </c>
      <c r="D227" s="14">
        <v>1</v>
      </c>
      <c r="E227" s="8" t="s">
        <v>70</v>
      </c>
      <c r="F227" s="125" t="s">
        <v>1259</v>
      </c>
      <c r="G227" s="124"/>
    </row>
    <row r="228" spans="1:11" ht="31.5" hidden="1" customHeight="1">
      <c r="A228" s="5" t="s">
        <v>381</v>
      </c>
      <c r="B228" s="71" t="s">
        <v>382</v>
      </c>
      <c r="C228" s="7"/>
      <c r="D228" s="7"/>
      <c r="E228" s="8"/>
      <c r="F228" s="7"/>
      <c r="G228" s="7"/>
      <c r="H228" s="2"/>
      <c r="I228" s="2"/>
      <c r="J228" s="1"/>
      <c r="K228" s="1"/>
    </row>
    <row r="229" spans="1:11" ht="73.5" customHeight="1">
      <c r="A229" s="11" t="s">
        <v>383</v>
      </c>
      <c r="B229" s="15" t="s">
        <v>384</v>
      </c>
      <c r="C229" s="64" t="s">
        <v>385</v>
      </c>
      <c r="D229" s="14">
        <v>1</v>
      </c>
      <c r="E229" s="8" t="s">
        <v>160</v>
      </c>
      <c r="F229" s="15" t="s">
        <v>1172</v>
      </c>
      <c r="G229" s="14"/>
    </row>
    <row r="230" spans="1:11" ht="63" customHeight="1">
      <c r="A230" s="11"/>
      <c r="B230" s="15"/>
      <c r="C230" s="64" t="s">
        <v>1173</v>
      </c>
      <c r="D230" s="14">
        <v>1</v>
      </c>
      <c r="E230" s="8" t="s">
        <v>160</v>
      </c>
      <c r="F230" s="15" t="s">
        <v>1400</v>
      </c>
      <c r="G230" s="43"/>
    </row>
    <row r="231" spans="1:11" ht="31.5" customHeight="1">
      <c r="A231" s="11" t="s">
        <v>386</v>
      </c>
      <c r="B231" s="15" t="s">
        <v>387</v>
      </c>
      <c r="C231" s="64" t="s">
        <v>1339</v>
      </c>
      <c r="D231" s="14">
        <v>1</v>
      </c>
      <c r="E231" s="8" t="s">
        <v>286</v>
      </c>
      <c r="F231" s="15" t="s">
        <v>1232</v>
      </c>
      <c r="G231" s="43"/>
    </row>
    <row r="232" spans="1:11" ht="92.25" customHeight="1">
      <c r="A232" s="11" t="s">
        <v>389</v>
      </c>
      <c r="B232" s="42" t="s">
        <v>390</v>
      </c>
      <c r="C232" s="64" t="s">
        <v>391</v>
      </c>
      <c r="D232" s="14">
        <v>1</v>
      </c>
      <c r="E232" s="72" t="s">
        <v>70</v>
      </c>
      <c r="F232" s="15" t="s">
        <v>1340</v>
      </c>
      <c r="G232" s="43"/>
    </row>
    <row r="233" spans="1:11" ht="47.25" customHeight="1">
      <c r="A233" s="11"/>
      <c r="B233" s="42"/>
      <c r="C233" s="64" t="s">
        <v>392</v>
      </c>
      <c r="D233" s="14">
        <v>1</v>
      </c>
      <c r="E233" s="8" t="s">
        <v>393</v>
      </c>
      <c r="F233" s="15" t="s">
        <v>1233</v>
      </c>
      <c r="G233" s="43"/>
    </row>
    <row r="234" spans="1:11" ht="45" customHeight="1">
      <c r="A234" s="11" t="s">
        <v>394</v>
      </c>
      <c r="B234" s="15" t="s">
        <v>395</v>
      </c>
      <c r="C234" s="64" t="s">
        <v>396</v>
      </c>
      <c r="D234" s="14">
        <v>1</v>
      </c>
      <c r="E234" s="8" t="s">
        <v>397</v>
      </c>
      <c r="F234" s="15" t="s">
        <v>398</v>
      </c>
      <c r="G234" s="14"/>
    </row>
    <row r="235" spans="1:11" ht="75.75" customHeight="1">
      <c r="A235" s="11" t="s">
        <v>399</v>
      </c>
      <c r="B235" s="15" t="s">
        <v>400</v>
      </c>
      <c r="C235" s="64" t="s">
        <v>401</v>
      </c>
      <c r="D235" s="14">
        <v>1</v>
      </c>
      <c r="E235" s="8" t="s">
        <v>286</v>
      </c>
      <c r="F235" s="15" t="s">
        <v>1341</v>
      </c>
      <c r="G235" s="14"/>
    </row>
    <row r="236" spans="1:11" ht="31.5" hidden="1" customHeight="1">
      <c r="A236" s="5" t="s">
        <v>402</v>
      </c>
      <c r="B236" s="6" t="s">
        <v>403</v>
      </c>
      <c r="C236" s="15"/>
      <c r="D236" s="14"/>
      <c r="E236" s="8"/>
      <c r="F236" s="7"/>
      <c r="G236" s="10"/>
      <c r="H236" s="2"/>
      <c r="I236" s="2"/>
      <c r="J236" s="1"/>
      <c r="K236" s="1"/>
    </row>
    <row r="237" spans="1:11" ht="40.35" customHeight="1">
      <c r="A237" s="47" t="s">
        <v>404</v>
      </c>
      <c r="B237" s="203" t="s">
        <v>405</v>
      </c>
      <c r="C237" s="204"/>
      <c r="D237" s="205"/>
      <c r="E237" s="205"/>
      <c r="F237" s="205"/>
      <c r="G237" s="206"/>
      <c r="H237" s="189">
        <f>SUM(D238:D242)</f>
        <v>5</v>
      </c>
      <c r="I237" s="189">
        <f>COUNT(D238:D242)*2</f>
        <v>10</v>
      </c>
      <c r="J237" s="189">
        <f t="shared" si="0"/>
        <v>50</v>
      </c>
    </row>
    <row r="238" spans="1:11" ht="47.25" customHeight="1">
      <c r="A238" s="11" t="s">
        <v>406</v>
      </c>
      <c r="B238" s="27" t="s">
        <v>407</v>
      </c>
      <c r="C238" s="150" t="s">
        <v>408</v>
      </c>
      <c r="D238" s="14">
        <v>1</v>
      </c>
      <c r="E238" s="8" t="s">
        <v>160</v>
      </c>
      <c r="F238" s="15" t="s">
        <v>409</v>
      </c>
      <c r="G238" s="14"/>
    </row>
    <row r="239" spans="1:11" ht="60.75" customHeight="1">
      <c r="A239" s="11" t="s">
        <v>410</v>
      </c>
      <c r="B239" s="27" t="s">
        <v>411</v>
      </c>
      <c r="C239" s="64" t="s">
        <v>412</v>
      </c>
      <c r="D239" s="14">
        <v>1</v>
      </c>
      <c r="E239" s="8" t="s">
        <v>160</v>
      </c>
      <c r="F239" s="15" t="s">
        <v>1174</v>
      </c>
      <c r="G239" s="14"/>
    </row>
    <row r="240" spans="1:11" ht="105.75" customHeight="1">
      <c r="A240" s="11" t="s">
        <v>413</v>
      </c>
      <c r="B240" s="27" t="s">
        <v>414</v>
      </c>
      <c r="C240" s="64" t="s">
        <v>415</v>
      </c>
      <c r="D240" s="14">
        <v>1</v>
      </c>
      <c r="E240" s="8" t="s">
        <v>416</v>
      </c>
      <c r="F240" s="15" t="s">
        <v>1234</v>
      </c>
      <c r="G240" s="14"/>
    </row>
    <row r="241" spans="1:11" ht="50.1" customHeight="1">
      <c r="A241" s="11" t="s">
        <v>417</v>
      </c>
      <c r="B241" s="27" t="s">
        <v>418</v>
      </c>
      <c r="C241" s="64" t="s">
        <v>1285</v>
      </c>
      <c r="D241" s="14">
        <v>1</v>
      </c>
      <c r="E241" s="8" t="s">
        <v>160</v>
      </c>
      <c r="F241" s="15" t="s">
        <v>1342</v>
      </c>
      <c r="G241" s="14"/>
    </row>
    <row r="242" spans="1:11" ht="59.1" customHeight="1">
      <c r="A242" s="11" t="s">
        <v>419</v>
      </c>
      <c r="B242" s="142" t="s">
        <v>420</v>
      </c>
      <c r="C242" s="64" t="s">
        <v>1235</v>
      </c>
      <c r="D242" s="14">
        <v>1</v>
      </c>
      <c r="E242" s="8" t="s">
        <v>421</v>
      </c>
      <c r="F242" s="125" t="s">
        <v>1175</v>
      </c>
      <c r="G242" s="124"/>
    </row>
    <row r="243" spans="1:11" ht="40.35" customHeight="1">
      <c r="A243" s="74" t="s">
        <v>422</v>
      </c>
      <c r="B243" s="203" t="s">
        <v>423</v>
      </c>
      <c r="C243" s="204"/>
      <c r="D243" s="205"/>
      <c r="E243" s="205"/>
      <c r="F243" s="205"/>
      <c r="G243" s="206"/>
      <c r="H243" s="189">
        <f>SUM(D244:D251)</f>
        <v>7</v>
      </c>
      <c r="I243" s="189">
        <f>COUNT(D244:D251)*2</f>
        <v>14</v>
      </c>
      <c r="J243" s="189">
        <f t="shared" si="0"/>
        <v>50</v>
      </c>
    </row>
    <row r="244" spans="1:11" ht="96" customHeight="1">
      <c r="A244" s="11" t="s">
        <v>424</v>
      </c>
      <c r="B244" s="42" t="s">
        <v>1265</v>
      </c>
      <c r="C244" s="135" t="s">
        <v>425</v>
      </c>
      <c r="D244" s="14">
        <v>1</v>
      </c>
      <c r="E244" s="8" t="s">
        <v>160</v>
      </c>
      <c r="F244" s="15" t="s">
        <v>1146</v>
      </c>
      <c r="G244" s="14"/>
    </row>
    <row r="245" spans="1:11" ht="60" customHeight="1">
      <c r="A245" s="11" t="s">
        <v>426</v>
      </c>
      <c r="B245" s="42" t="s">
        <v>427</v>
      </c>
      <c r="C245" s="135" t="s">
        <v>428</v>
      </c>
      <c r="D245" s="14">
        <v>1</v>
      </c>
      <c r="E245" s="174" t="s">
        <v>160</v>
      </c>
      <c r="F245" s="123" t="s">
        <v>429</v>
      </c>
      <c r="G245" s="14"/>
    </row>
    <row r="246" spans="1:11" ht="45" customHeight="1">
      <c r="A246" s="11"/>
      <c r="B246" s="42"/>
      <c r="C246" s="135" t="s">
        <v>430</v>
      </c>
      <c r="D246" s="14">
        <v>1</v>
      </c>
      <c r="E246" s="8" t="s">
        <v>160</v>
      </c>
      <c r="F246" s="15" t="s">
        <v>1176</v>
      </c>
      <c r="G246" s="14"/>
    </row>
    <row r="247" spans="1:11" ht="60" customHeight="1">
      <c r="A247" s="11" t="s">
        <v>431</v>
      </c>
      <c r="B247" s="15" t="s">
        <v>432</v>
      </c>
      <c r="C247" s="155" t="s">
        <v>433</v>
      </c>
      <c r="D247" s="14">
        <v>1</v>
      </c>
      <c r="E247" s="8" t="s">
        <v>160</v>
      </c>
      <c r="F247" s="123" t="s">
        <v>1343</v>
      </c>
      <c r="G247" s="14"/>
    </row>
    <row r="248" spans="1:11" ht="49.5" customHeight="1">
      <c r="A248" s="11"/>
      <c r="B248" s="15"/>
      <c r="C248" s="135" t="s">
        <v>434</v>
      </c>
      <c r="D248" s="14">
        <v>1</v>
      </c>
      <c r="E248" s="8" t="s">
        <v>160</v>
      </c>
      <c r="F248" s="15" t="s">
        <v>1344</v>
      </c>
      <c r="G248" s="14"/>
    </row>
    <row r="249" spans="1:11" ht="31.5" hidden="1" customHeight="1">
      <c r="A249" s="5" t="s">
        <v>435</v>
      </c>
      <c r="B249" s="6" t="s">
        <v>436</v>
      </c>
      <c r="C249" s="7"/>
      <c r="D249" s="7"/>
      <c r="E249" s="8"/>
      <c r="F249" s="7"/>
      <c r="G249" s="7"/>
      <c r="H249" s="2"/>
      <c r="I249" s="2"/>
      <c r="J249" s="1"/>
      <c r="K249" s="1"/>
    </row>
    <row r="250" spans="1:11" ht="31.5" customHeight="1">
      <c r="A250" s="11" t="s">
        <v>437</v>
      </c>
      <c r="B250" s="15" t="s">
        <v>438</v>
      </c>
      <c r="C250" s="64" t="s">
        <v>439</v>
      </c>
      <c r="D250" s="14">
        <v>1</v>
      </c>
      <c r="E250" s="8" t="s">
        <v>160</v>
      </c>
      <c r="F250" s="15" t="s">
        <v>1345</v>
      </c>
      <c r="G250" s="14"/>
    </row>
    <row r="251" spans="1:11" ht="31.5" customHeight="1">
      <c r="A251" s="11" t="s">
        <v>440</v>
      </c>
      <c r="B251" s="15" t="s">
        <v>441</v>
      </c>
      <c r="C251" s="64" t="s">
        <v>442</v>
      </c>
      <c r="D251" s="14">
        <v>1</v>
      </c>
      <c r="E251" s="8" t="s">
        <v>160</v>
      </c>
      <c r="F251" s="15" t="s">
        <v>1177</v>
      </c>
      <c r="G251" s="14"/>
    </row>
    <row r="252" spans="1:11" ht="40.35" customHeight="1">
      <c r="A252" s="47" t="s">
        <v>443</v>
      </c>
      <c r="B252" s="233" t="s">
        <v>444</v>
      </c>
      <c r="C252" s="234"/>
      <c r="D252" s="235"/>
      <c r="E252" s="235"/>
      <c r="F252" s="235"/>
      <c r="G252" s="236"/>
      <c r="H252" s="189">
        <f>SUM(D253:D254)</f>
        <v>2</v>
      </c>
      <c r="I252" s="189">
        <f>COUNT(D253:D254)*2</f>
        <v>4</v>
      </c>
      <c r="J252" s="189">
        <f t="shared" si="0"/>
        <v>50</v>
      </c>
    </row>
    <row r="253" spans="1:11" ht="47.25" customHeight="1">
      <c r="A253" s="11" t="s">
        <v>445</v>
      </c>
      <c r="B253" s="15" t="s">
        <v>446</v>
      </c>
      <c r="C253" s="64" t="s">
        <v>1236</v>
      </c>
      <c r="D253" s="14">
        <v>1</v>
      </c>
      <c r="E253" s="8" t="s">
        <v>273</v>
      </c>
      <c r="F253" s="15" t="s">
        <v>447</v>
      </c>
      <c r="G253" s="14"/>
    </row>
    <row r="254" spans="1:11" ht="47.25" customHeight="1">
      <c r="A254" s="11" t="s">
        <v>448</v>
      </c>
      <c r="B254" s="15" t="s">
        <v>449</v>
      </c>
      <c r="C254" s="64" t="s">
        <v>450</v>
      </c>
      <c r="D254" s="14">
        <v>1</v>
      </c>
      <c r="E254" s="8" t="s">
        <v>273</v>
      </c>
      <c r="F254" s="15" t="s">
        <v>1346</v>
      </c>
      <c r="G254" s="14"/>
    </row>
    <row r="255" spans="1:11" ht="40.35" hidden="1" customHeight="1">
      <c r="A255" s="77" t="s">
        <v>451</v>
      </c>
      <c r="B255" s="203" t="s">
        <v>452</v>
      </c>
      <c r="C255" s="228"/>
      <c r="D255" s="228"/>
      <c r="E255" s="228"/>
      <c r="F255" s="228"/>
      <c r="G255" s="206"/>
      <c r="H255" s="2"/>
      <c r="I255" s="2"/>
      <c r="J255" s="1"/>
      <c r="K255" s="1"/>
    </row>
    <row r="256" spans="1:11" ht="31.5" hidden="1" customHeight="1">
      <c r="A256" s="78" t="s">
        <v>453</v>
      </c>
      <c r="B256" s="6" t="s">
        <v>454</v>
      </c>
      <c r="C256" s="7"/>
      <c r="D256" s="7"/>
      <c r="E256" s="8"/>
      <c r="F256" s="7"/>
      <c r="G256" s="7"/>
      <c r="H256" s="2"/>
      <c r="I256" s="2"/>
      <c r="J256" s="1"/>
      <c r="K256" s="1"/>
    </row>
    <row r="257" spans="1:11" ht="31.5" hidden="1" customHeight="1">
      <c r="A257" s="78" t="s">
        <v>455</v>
      </c>
      <c r="B257" s="6" t="s">
        <v>456</v>
      </c>
      <c r="C257" s="7"/>
      <c r="D257" s="7"/>
      <c r="E257" s="8"/>
      <c r="F257" s="7"/>
      <c r="G257" s="7"/>
      <c r="H257" s="2"/>
      <c r="I257" s="2"/>
      <c r="J257" s="1"/>
      <c r="K257" s="1"/>
    </row>
    <row r="258" spans="1:11" ht="60" hidden="1" customHeight="1">
      <c r="A258" s="78" t="s">
        <v>457</v>
      </c>
      <c r="B258" s="15" t="s">
        <v>458</v>
      </c>
      <c r="C258" s="7"/>
      <c r="D258" s="7"/>
      <c r="E258" s="8"/>
      <c r="F258" s="7"/>
      <c r="G258" s="7"/>
      <c r="H258" s="2"/>
      <c r="I258" s="2"/>
      <c r="J258" s="1"/>
      <c r="K258" s="1"/>
    </row>
    <row r="259" spans="1:11" ht="40.35" customHeight="1">
      <c r="A259" s="47" t="s">
        <v>459</v>
      </c>
      <c r="B259" s="203" t="s">
        <v>460</v>
      </c>
      <c r="C259" s="204"/>
      <c r="D259" s="205"/>
      <c r="E259" s="205"/>
      <c r="F259" s="205"/>
      <c r="G259" s="206"/>
      <c r="H259" s="189">
        <f>SUM(D260:D262)</f>
        <v>2</v>
      </c>
      <c r="I259" s="189">
        <f>COUNT(D260:D262)*2</f>
        <v>4</v>
      </c>
      <c r="J259" s="189">
        <f t="shared" ref="J259" si="1">H259*100/I259</f>
        <v>50</v>
      </c>
    </row>
    <row r="260" spans="1:11" ht="62.1" customHeight="1">
      <c r="A260" s="11" t="s">
        <v>461</v>
      </c>
      <c r="B260" s="15" t="s">
        <v>462</v>
      </c>
      <c r="C260" s="64" t="s">
        <v>463</v>
      </c>
      <c r="D260" s="14">
        <v>1</v>
      </c>
      <c r="E260" s="8" t="s">
        <v>286</v>
      </c>
      <c r="F260" s="15" t="s">
        <v>1147</v>
      </c>
      <c r="G260" s="14"/>
    </row>
    <row r="261" spans="1:11" ht="47.25" hidden="1" customHeight="1">
      <c r="A261" s="5" t="s">
        <v>464</v>
      </c>
      <c r="B261" s="6" t="s">
        <v>465</v>
      </c>
      <c r="C261" s="7"/>
      <c r="D261" s="10"/>
      <c r="E261" s="8"/>
      <c r="F261" s="7"/>
      <c r="G261" s="10"/>
      <c r="H261" s="2"/>
      <c r="I261" s="2"/>
      <c r="J261" s="1"/>
      <c r="K261" s="1"/>
    </row>
    <row r="262" spans="1:11" ht="79.5" customHeight="1">
      <c r="A262" s="11" t="s">
        <v>466</v>
      </c>
      <c r="B262" s="15" t="s">
        <v>467</v>
      </c>
      <c r="C262" s="136" t="s">
        <v>1075</v>
      </c>
      <c r="D262" s="14">
        <v>1</v>
      </c>
      <c r="E262" s="8" t="s">
        <v>70</v>
      </c>
      <c r="F262" s="126" t="s">
        <v>1148</v>
      </c>
      <c r="G262" s="32"/>
    </row>
    <row r="263" spans="1:11" ht="40.35" hidden="1" customHeight="1">
      <c r="A263" s="77" t="s">
        <v>468</v>
      </c>
      <c r="B263" s="203" t="s">
        <v>469</v>
      </c>
      <c r="C263" s="228"/>
      <c r="D263" s="228"/>
      <c r="E263" s="228"/>
      <c r="F263" s="228"/>
      <c r="G263" s="206"/>
      <c r="H263" s="2"/>
      <c r="I263" s="2"/>
      <c r="J263" s="1"/>
      <c r="K263" s="1"/>
    </row>
    <row r="264" spans="1:11" ht="47.25" hidden="1" customHeight="1">
      <c r="A264" s="5" t="s">
        <v>470</v>
      </c>
      <c r="B264" s="6" t="s">
        <v>471</v>
      </c>
      <c r="C264" s="7"/>
      <c r="D264" s="7"/>
      <c r="E264" s="8"/>
      <c r="F264" s="7"/>
      <c r="G264" s="7"/>
      <c r="H264" s="2"/>
      <c r="I264" s="2"/>
      <c r="J264" s="1"/>
      <c r="K264" s="1"/>
    </row>
    <row r="265" spans="1:11" ht="47.25" hidden="1" customHeight="1">
      <c r="A265" s="5" t="s">
        <v>472</v>
      </c>
      <c r="B265" s="12" t="s">
        <v>473</v>
      </c>
      <c r="C265" s="7"/>
      <c r="D265" s="7"/>
      <c r="E265" s="8"/>
      <c r="F265" s="7"/>
      <c r="G265" s="7"/>
      <c r="H265" s="2"/>
      <c r="I265" s="2"/>
      <c r="J265" s="1"/>
      <c r="K265" s="1"/>
    </row>
    <row r="266" spans="1:11" ht="40.35" hidden="1" customHeight="1">
      <c r="A266" s="79" t="s">
        <v>474</v>
      </c>
      <c r="B266" s="203" t="s">
        <v>475</v>
      </c>
      <c r="C266" s="228"/>
      <c r="D266" s="228"/>
      <c r="E266" s="228"/>
      <c r="F266" s="228"/>
      <c r="G266" s="206"/>
      <c r="H266" s="2"/>
      <c r="I266" s="2"/>
      <c r="J266" s="1"/>
      <c r="K266" s="1"/>
    </row>
    <row r="267" spans="1:11" ht="31.5" hidden="1" customHeight="1">
      <c r="A267" s="5" t="s">
        <v>476</v>
      </c>
      <c r="B267" s="6" t="s">
        <v>477</v>
      </c>
      <c r="C267" s="7"/>
      <c r="D267" s="7"/>
      <c r="E267" s="8"/>
      <c r="F267" s="7"/>
      <c r="G267" s="7"/>
      <c r="H267" s="2"/>
      <c r="I267" s="2"/>
      <c r="J267" s="1"/>
      <c r="K267" s="1"/>
    </row>
    <row r="268" spans="1:11" ht="47.25" hidden="1" customHeight="1">
      <c r="A268" s="5" t="s">
        <v>478</v>
      </c>
      <c r="B268" s="6" t="s">
        <v>479</v>
      </c>
      <c r="C268" s="7"/>
      <c r="D268" s="7"/>
      <c r="E268" s="8"/>
      <c r="F268" s="7"/>
      <c r="G268" s="7"/>
      <c r="H268" s="2"/>
      <c r="I268" s="2"/>
      <c r="J268" s="1"/>
      <c r="K268" s="1"/>
    </row>
    <row r="269" spans="1:11" ht="40.35" hidden="1" customHeight="1">
      <c r="A269" s="77" t="s">
        <v>480</v>
      </c>
      <c r="B269" s="203" t="s">
        <v>481</v>
      </c>
      <c r="C269" s="228"/>
      <c r="D269" s="228"/>
      <c r="E269" s="228"/>
      <c r="F269" s="228"/>
      <c r="G269" s="206"/>
      <c r="H269" s="2"/>
      <c r="I269" s="2"/>
      <c r="J269" s="1"/>
      <c r="K269" s="1"/>
    </row>
    <row r="270" spans="1:11" ht="47.25" hidden="1" customHeight="1">
      <c r="A270" s="5" t="s">
        <v>482</v>
      </c>
      <c r="B270" s="180" t="s">
        <v>1347</v>
      </c>
      <c r="C270" s="7"/>
      <c r="D270" s="7"/>
      <c r="E270" s="8"/>
      <c r="F270" s="7"/>
      <c r="G270" s="7"/>
      <c r="H270" s="2"/>
      <c r="I270" s="2"/>
      <c r="J270" s="1"/>
      <c r="K270" s="1"/>
    </row>
    <row r="271" spans="1:11" ht="47.25" hidden="1" customHeight="1">
      <c r="A271" s="5" t="s">
        <v>483</v>
      </c>
      <c r="B271" s="6" t="s">
        <v>484</v>
      </c>
      <c r="C271" s="7"/>
      <c r="D271" s="7"/>
      <c r="E271" s="8"/>
      <c r="F271" s="7"/>
      <c r="G271" s="7"/>
      <c r="H271" s="2"/>
      <c r="I271" s="2"/>
      <c r="J271" s="1"/>
      <c r="K271" s="1"/>
    </row>
    <row r="272" spans="1:11" ht="32.25" hidden="1" customHeight="1">
      <c r="A272" s="5" t="s">
        <v>485</v>
      </c>
      <c r="B272" s="71" t="s">
        <v>486</v>
      </c>
      <c r="C272" s="7"/>
      <c r="D272" s="7"/>
      <c r="E272" s="8"/>
      <c r="F272" s="7"/>
      <c r="G272" s="7"/>
      <c r="H272" s="2"/>
      <c r="I272" s="2"/>
      <c r="J272" s="1"/>
      <c r="K272" s="1"/>
    </row>
    <row r="273" spans="1:11" ht="40.35" customHeight="1">
      <c r="A273" s="47" t="s">
        <v>487</v>
      </c>
      <c r="B273" s="203" t="s">
        <v>488</v>
      </c>
      <c r="C273" s="204"/>
      <c r="D273" s="205"/>
      <c r="E273" s="205"/>
      <c r="F273" s="205"/>
      <c r="G273" s="206"/>
      <c r="H273" s="189">
        <f>SUM(D274:D277)</f>
        <v>3</v>
      </c>
      <c r="I273" s="189">
        <f>COUNT(D274:D277)*2</f>
        <v>6</v>
      </c>
      <c r="J273" s="189">
        <f t="shared" ref="J273" si="2">H273*100/I273</f>
        <v>50</v>
      </c>
    </row>
    <row r="274" spans="1:11" ht="31.5" hidden="1" customHeight="1">
      <c r="A274" s="5" t="s">
        <v>489</v>
      </c>
      <c r="B274" s="20" t="s">
        <v>490</v>
      </c>
      <c r="C274" s="20"/>
      <c r="D274" s="14"/>
      <c r="E274" s="8"/>
      <c r="F274" s="29"/>
      <c r="G274" s="14"/>
      <c r="H274" s="2"/>
      <c r="I274" s="2"/>
      <c r="J274" s="1"/>
      <c r="K274" s="1"/>
    </row>
    <row r="275" spans="1:11" ht="47.25" customHeight="1">
      <c r="A275" s="11" t="s">
        <v>491</v>
      </c>
      <c r="B275" s="27" t="s">
        <v>1237</v>
      </c>
      <c r="C275" s="64" t="s">
        <v>492</v>
      </c>
      <c r="D275" s="14">
        <v>1</v>
      </c>
      <c r="E275" s="8" t="s">
        <v>393</v>
      </c>
      <c r="F275" s="15" t="s">
        <v>493</v>
      </c>
      <c r="G275" s="14"/>
    </row>
    <row r="276" spans="1:11" ht="47.25" customHeight="1">
      <c r="A276" s="11"/>
      <c r="B276" s="27"/>
      <c r="C276" s="64" t="s">
        <v>1178</v>
      </c>
      <c r="D276" s="14">
        <v>1</v>
      </c>
      <c r="E276" s="8" t="s">
        <v>393</v>
      </c>
      <c r="F276" s="56" t="s">
        <v>1179</v>
      </c>
      <c r="G276" s="14"/>
    </row>
    <row r="277" spans="1:11" ht="60" customHeight="1">
      <c r="A277" s="11" t="s">
        <v>494</v>
      </c>
      <c r="B277" s="27" t="s">
        <v>495</v>
      </c>
      <c r="C277" s="87" t="s">
        <v>496</v>
      </c>
      <c r="D277" s="14">
        <v>1</v>
      </c>
      <c r="E277" s="8" t="s">
        <v>160</v>
      </c>
      <c r="F277" s="15" t="s">
        <v>1348</v>
      </c>
      <c r="G277" s="14"/>
    </row>
    <row r="278" spans="1:11" ht="75" hidden="1" customHeight="1">
      <c r="A278" s="5" t="s">
        <v>497</v>
      </c>
      <c r="B278" s="61" t="s">
        <v>498</v>
      </c>
      <c r="C278" s="55"/>
      <c r="D278" s="10"/>
      <c r="E278" s="8"/>
      <c r="F278" s="9"/>
      <c r="G278" s="14"/>
      <c r="H278" s="2"/>
      <c r="I278" s="2"/>
      <c r="J278" s="1"/>
      <c r="K278" s="1"/>
    </row>
    <row r="279" spans="1:11" ht="30" hidden="1" customHeight="1">
      <c r="A279" s="35" t="s">
        <v>499</v>
      </c>
      <c r="B279" s="80" t="s">
        <v>500</v>
      </c>
      <c r="C279" s="37"/>
      <c r="D279" s="37"/>
      <c r="E279" s="38"/>
      <c r="F279" s="37"/>
      <c r="G279" s="37"/>
      <c r="H279" s="2"/>
      <c r="I279" s="2"/>
      <c r="J279" s="1"/>
      <c r="K279" s="1"/>
    </row>
    <row r="280" spans="1:11" ht="21">
      <c r="A280" s="3"/>
      <c r="B280" s="221" t="s">
        <v>501</v>
      </c>
      <c r="C280" s="222"/>
      <c r="D280" s="223"/>
      <c r="E280" s="223"/>
      <c r="F280" s="224"/>
      <c r="G280" s="221"/>
      <c r="H280" s="189">
        <f>H281+H287+H293+H305+H312+H315+H319+H328+H351+H355+H375+H388+H426</f>
        <v>92</v>
      </c>
      <c r="I280" s="189">
        <f>I281+I287+I293+I305+I312+I315+I319+I328+I351+I355+I375+I388+I426</f>
        <v>184</v>
      </c>
      <c r="J280" s="189">
        <f t="shared" ref="J280:J281" si="3">H280*100/I280</f>
        <v>50</v>
      </c>
    </row>
    <row r="281" spans="1:11" ht="40.35" customHeight="1">
      <c r="A281" s="70" t="s">
        <v>502</v>
      </c>
      <c r="B281" s="233" t="s">
        <v>503</v>
      </c>
      <c r="C281" s="234"/>
      <c r="D281" s="235"/>
      <c r="E281" s="235"/>
      <c r="F281" s="235"/>
      <c r="G281" s="236"/>
      <c r="H281" s="189">
        <f>SUM(D282:D286)</f>
        <v>4</v>
      </c>
      <c r="I281" s="189">
        <f>COUNT(D282:D286)*2</f>
        <v>8</v>
      </c>
      <c r="J281" s="189">
        <f t="shared" si="3"/>
        <v>50</v>
      </c>
    </row>
    <row r="282" spans="1:11" ht="73.5" customHeight="1">
      <c r="A282" s="11" t="s">
        <v>504</v>
      </c>
      <c r="B282" s="33" t="s">
        <v>505</v>
      </c>
      <c r="C282" s="64" t="s">
        <v>506</v>
      </c>
      <c r="D282" s="124">
        <v>1</v>
      </c>
      <c r="E282" s="8" t="s">
        <v>388</v>
      </c>
      <c r="F282" s="15" t="s">
        <v>1180</v>
      </c>
      <c r="G282" s="124"/>
    </row>
    <row r="283" spans="1:11" ht="31.5" hidden="1" customHeight="1">
      <c r="A283" s="5" t="s">
        <v>507</v>
      </c>
      <c r="B283" s="16" t="s">
        <v>508</v>
      </c>
      <c r="C283" s="6"/>
      <c r="D283" s="7"/>
      <c r="E283" s="8"/>
      <c r="F283" s="7"/>
      <c r="G283" s="7"/>
      <c r="H283" s="2"/>
      <c r="I283" s="2"/>
      <c r="J283" s="1"/>
      <c r="K283" s="1"/>
    </row>
    <row r="284" spans="1:11" ht="55.5" customHeight="1">
      <c r="A284" s="11" t="s">
        <v>509</v>
      </c>
      <c r="B284" s="15" t="s">
        <v>510</v>
      </c>
      <c r="C284" s="64" t="s">
        <v>511</v>
      </c>
      <c r="D284" s="124">
        <v>1</v>
      </c>
      <c r="E284" s="8" t="s">
        <v>397</v>
      </c>
      <c r="F284" s="15" t="s">
        <v>512</v>
      </c>
      <c r="G284" s="14"/>
    </row>
    <row r="285" spans="1:11" ht="45" customHeight="1">
      <c r="A285" s="11"/>
      <c r="B285" s="15"/>
      <c r="C285" s="136" t="s">
        <v>513</v>
      </c>
      <c r="D285" s="124">
        <v>1</v>
      </c>
      <c r="E285" s="8" t="s">
        <v>514</v>
      </c>
      <c r="F285" s="15" t="s">
        <v>1076</v>
      </c>
      <c r="G285" s="14"/>
    </row>
    <row r="286" spans="1:11" ht="60" customHeight="1">
      <c r="A286" s="11" t="s">
        <v>515</v>
      </c>
      <c r="B286" s="15" t="s">
        <v>516</v>
      </c>
      <c r="C286" s="64" t="s">
        <v>517</v>
      </c>
      <c r="D286" s="124">
        <v>1</v>
      </c>
      <c r="E286" s="8" t="s">
        <v>273</v>
      </c>
      <c r="F286" s="15" t="s">
        <v>1181</v>
      </c>
      <c r="G286" s="14"/>
    </row>
    <row r="287" spans="1:11" ht="40.35" customHeight="1">
      <c r="A287" s="47" t="s">
        <v>518</v>
      </c>
      <c r="B287" s="233" t="s">
        <v>519</v>
      </c>
      <c r="C287" s="234"/>
      <c r="D287" s="235"/>
      <c r="E287" s="235"/>
      <c r="F287" s="235"/>
      <c r="G287" s="236"/>
      <c r="H287" s="189">
        <f>SUM(D288:D292)</f>
        <v>5</v>
      </c>
      <c r="I287" s="189">
        <f>COUNT(D288:D292)*2</f>
        <v>10</v>
      </c>
      <c r="J287" s="189">
        <f t="shared" ref="J287:J293" si="4">H287*100/I287</f>
        <v>50</v>
      </c>
    </row>
    <row r="288" spans="1:11" ht="110.1" customHeight="1">
      <c r="A288" s="11" t="s">
        <v>520</v>
      </c>
      <c r="B288" s="15" t="s">
        <v>521</v>
      </c>
      <c r="C288" s="87" t="s">
        <v>522</v>
      </c>
      <c r="D288" s="173">
        <v>1</v>
      </c>
      <c r="E288" s="42" t="s">
        <v>523</v>
      </c>
      <c r="F288" s="42" t="s">
        <v>524</v>
      </c>
      <c r="G288" s="14"/>
    </row>
    <row r="289" spans="1:11" ht="108" customHeight="1">
      <c r="A289" s="11"/>
      <c r="B289" s="15"/>
      <c r="C289" s="87" t="s">
        <v>525</v>
      </c>
      <c r="D289" s="173">
        <v>1</v>
      </c>
      <c r="E289" s="42" t="s">
        <v>393</v>
      </c>
      <c r="F289" s="42" t="s">
        <v>1401</v>
      </c>
      <c r="G289" s="14"/>
    </row>
    <row r="290" spans="1:11" ht="66.75" customHeight="1">
      <c r="A290" s="11"/>
      <c r="B290" s="15"/>
      <c r="C290" s="87" t="s">
        <v>526</v>
      </c>
      <c r="D290" s="173">
        <v>1</v>
      </c>
      <c r="E290" s="42" t="s">
        <v>388</v>
      </c>
      <c r="F290" s="42" t="s">
        <v>527</v>
      </c>
      <c r="G290" s="14"/>
    </row>
    <row r="291" spans="1:11" ht="71.25" customHeight="1">
      <c r="A291" s="11"/>
      <c r="B291" s="15"/>
      <c r="C291" s="87" t="s">
        <v>528</v>
      </c>
      <c r="D291" s="173">
        <v>1</v>
      </c>
      <c r="E291" s="42" t="s">
        <v>393</v>
      </c>
      <c r="F291" s="42" t="s">
        <v>529</v>
      </c>
      <c r="G291" s="14"/>
    </row>
    <row r="292" spans="1:11" ht="60" customHeight="1">
      <c r="A292" s="11" t="s">
        <v>530</v>
      </c>
      <c r="B292" s="15" t="s">
        <v>531</v>
      </c>
      <c r="C292" s="64" t="s">
        <v>532</v>
      </c>
      <c r="D292" s="173">
        <v>1</v>
      </c>
      <c r="E292" s="72" t="s">
        <v>533</v>
      </c>
      <c r="F292" s="15" t="s">
        <v>1349</v>
      </c>
      <c r="G292" s="14"/>
    </row>
    <row r="293" spans="1:11" ht="40.35" customHeight="1">
      <c r="A293" s="47" t="s">
        <v>534</v>
      </c>
      <c r="B293" s="233" t="s">
        <v>535</v>
      </c>
      <c r="C293" s="234"/>
      <c r="D293" s="235"/>
      <c r="E293" s="235"/>
      <c r="F293" s="235"/>
      <c r="G293" s="236"/>
      <c r="H293" s="189">
        <f>SUM(D294:D303)</f>
        <v>10</v>
      </c>
      <c r="I293" s="189">
        <f>COUNT(D294:D303)*2</f>
        <v>20</v>
      </c>
      <c r="J293" s="189">
        <f t="shared" si="4"/>
        <v>50</v>
      </c>
    </row>
    <row r="294" spans="1:11" ht="113.1" customHeight="1">
      <c r="A294" s="11" t="s">
        <v>536</v>
      </c>
      <c r="B294" s="15" t="s">
        <v>537</v>
      </c>
      <c r="C294" s="64" t="s">
        <v>1238</v>
      </c>
      <c r="D294" s="14">
        <v>1</v>
      </c>
      <c r="E294" s="8" t="s">
        <v>70</v>
      </c>
      <c r="F294" s="15" t="s">
        <v>1260</v>
      </c>
      <c r="G294" s="14"/>
    </row>
    <row r="295" spans="1:11" ht="63" customHeight="1">
      <c r="A295" s="81"/>
      <c r="B295" s="15"/>
      <c r="C295" s="64" t="s">
        <v>538</v>
      </c>
      <c r="D295" s="14">
        <v>1</v>
      </c>
      <c r="E295" s="15" t="s">
        <v>70</v>
      </c>
      <c r="F295" s="15" t="s">
        <v>1239</v>
      </c>
      <c r="G295" s="14"/>
    </row>
    <row r="296" spans="1:11" ht="190.5" customHeight="1">
      <c r="A296" s="11" t="s">
        <v>539</v>
      </c>
      <c r="B296" s="15" t="s">
        <v>540</v>
      </c>
      <c r="C296" s="136" t="s">
        <v>1402</v>
      </c>
      <c r="D296" s="124">
        <v>1</v>
      </c>
      <c r="E296" s="8" t="s">
        <v>388</v>
      </c>
      <c r="F296" s="125" t="s">
        <v>1350</v>
      </c>
      <c r="G296" s="14"/>
    </row>
    <row r="297" spans="1:11" ht="115.5" customHeight="1">
      <c r="A297" s="81"/>
      <c r="B297" s="15"/>
      <c r="C297" s="136" t="s">
        <v>1351</v>
      </c>
      <c r="D297" s="124">
        <v>1</v>
      </c>
      <c r="E297" s="32" t="s">
        <v>619</v>
      </c>
      <c r="F297" s="125" t="s">
        <v>1352</v>
      </c>
      <c r="G297" s="14"/>
    </row>
    <row r="298" spans="1:11" ht="80.25" customHeight="1">
      <c r="A298" s="81"/>
      <c r="B298" s="15"/>
      <c r="C298" s="64" t="s">
        <v>1353</v>
      </c>
      <c r="D298" s="14">
        <v>1</v>
      </c>
      <c r="E298" s="15" t="s">
        <v>70</v>
      </c>
      <c r="F298" s="121" t="s">
        <v>1354</v>
      </c>
      <c r="G298" s="14"/>
    </row>
    <row r="299" spans="1:11" ht="166.5" customHeight="1">
      <c r="A299" s="81"/>
      <c r="B299" s="15"/>
      <c r="C299" s="64" t="s">
        <v>541</v>
      </c>
      <c r="D299" s="14">
        <v>1</v>
      </c>
      <c r="E299" s="15" t="s">
        <v>393</v>
      </c>
      <c r="F299" s="15" t="s">
        <v>1355</v>
      </c>
      <c r="G299" s="14"/>
    </row>
    <row r="300" spans="1:11" ht="90" customHeight="1">
      <c r="A300" s="81"/>
      <c r="B300" s="8"/>
      <c r="C300" s="64" t="s">
        <v>1182</v>
      </c>
      <c r="D300" s="14">
        <v>1</v>
      </c>
      <c r="E300" s="15" t="s">
        <v>70</v>
      </c>
      <c r="F300" s="15" t="s">
        <v>1356</v>
      </c>
      <c r="G300" s="14"/>
    </row>
    <row r="301" spans="1:11" ht="126" customHeight="1">
      <c r="A301" s="81"/>
      <c r="B301" s="8"/>
      <c r="C301" s="64" t="s">
        <v>1357</v>
      </c>
      <c r="D301" s="14">
        <v>1</v>
      </c>
      <c r="E301" s="15" t="s">
        <v>388</v>
      </c>
      <c r="F301" s="15" t="s">
        <v>1358</v>
      </c>
      <c r="G301" s="14"/>
    </row>
    <row r="302" spans="1:11" ht="90.75" customHeight="1">
      <c r="A302" s="81"/>
      <c r="B302" s="8"/>
      <c r="C302" s="64" t="s">
        <v>1359</v>
      </c>
      <c r="D302" s="14">
        <v>1</v>
      </c>
      <c r="E302" s="15" t="s">
        <v>70</v>
      </c>
      <c r="F302" s="15" t="s">
        <v>1360</v>
      </c>
      <c r="G302" s="14"/>
    </row>
    <row r="303" spans="1:11" ht="31.5" customHeight="1">
      <c r="A303" s="11" t="s">
        <v>542</v>
      </c>
      <c r="B303" s="15" t="s">
        <v>543</v>
      </c>
      <c r="C303" s="64" t="s">
        <v>1240</v>
      </c>
      <c r="D303" s="14">
        <v>1</v>
      </c>
      <c r="E303" s="8" t="s">
        <v>393</v>
      </c>
      <c r="F303" s="15" t="s">
        <v>544</v>
      </c>
      <c r="G303" s="14"/>
    </row>
    <row r="304" spans="1:11" ht="31.5" hidden="1" customHeight="1">
      <c r="A304" s="5" t="s">
        <v>545</v>
      </c>
      <c r="B304" s="16" t="s">
        <v>546</v>
      </c>
      <c r="C304" s="7"/>
      <c r="D304" s="7"/>
      <c r="E304" s="8"/>
      <c r="F304" s="7"/>
      <c r="G304" s="7"/>
      <c r="H304" s="2"/>
      <c r="I304" s="2"/>
      <c r="J304" s="1"/>
      <c r="K304" s="1"/>
    </row>
    <row r="305" spans="1:11" ht="40.35" customHeight="1">
      <c r="A305" s="47" t="s">
        <v>547</v>
      </c>
      <c r="B305" s="233" t="s">
        <v>548</v>
      </c>
      <c r="C305" s="234"/>
      <c r="D305" s="235"/>
      <c r="E305" s="235"/>
      <c r="F305" s="235"/>
      <c r="G305" s="236"/>
      <c r="H305" s="189">
        <f>SUM(D306:D311)</f>
        <v>5</v>
      </c>
      <c r="I305" s="189">
        <f>COUNT(D306:D311)*2</f>
        <v>10</v>
      </c>
      <c r="J305" s="189">
        <f>H305*100/I305</f>
        <v>50</v>
      </c>
    </row>
    <row r="306" spans="1:11" ht="48.75" customHeight="1">
      <c r="A306" s="11" t="s">
        <v>549</v>
      </c>
      <c r="B306" s="15" t="s">
        <v>550</v>
      </c>
      <c r="C306" s="64" t="s">
        <v>551</v>
      </c>
      <c r="D306" s="14">
        <v>1</v>
      </c>
      <c r="E306" s="8" t="s">
        <v>273</v>
      </c>
      <c r="F306" s="15" t="s">
        <v>1183</v>
      </c>
      <c r="G306" s="14"/>
    </row>
    <row r="307" spans="1:11" ht="47.25" customHeight="1">
      <c r="A307" s="11" t="s">
        <v>552</v>
      </c>
      <c r="B307" s="15" t="s">
        <v>553</v>
      </c>
      <c r="C307" s="64" t="s">
        <v>1077</v>
      </c>
      <c r="D307" s="14">
        <v>1</v>
      </c>
      <c r="E307" s="8" t="s">
        <v>70</v>
      </c>
      <c r="F307" s="15" t="s">
        <v>1078</v>
      </c>
      <c r="G307" s="14"/>
    </row>
    <row r="308" spans="1:11" ht="47.25" customHeight="1">
      <c r="A308" s="11" t="s">
        <v>554</v>
      </c>
      <c r="B308" s="15" t="s">
        <v>555</v>
      </c>
      <c r="C308" s="64" t="s">
        <v>556</v>
      </c>
      <c r="D308" s="14">
        <v>1</v>
      </c>
      <c r="E308" s="8" t="s">
        <v>393</v>
      </c>
      <c r="F308" s="15" t="s">
        <v>557</v>
      </c>
      <c r="G308" s="14"/>
    </row>
    <row r="309" spans="1:11" ht="47.25" customHeight="1">
      <c r="A309" s="11"/>
      <c r="B309" s="15"/>
      <c r="C309" s="64" t="s">
        <v>558</v>
      </c>
      <c r="D309" s="14">
        <v>1</v>
      </c>
      <c r="E309" s="8" t="s">
        <v>397</v>
      </c>
      <c r="F309" s="15" t="s">
        <v>1361</v>
      </c>
      <c r="G309" s="14"/>
    </row>
    <row r="310" spans="1:11" ht="15.75" hidden="1" customHeight="1">
      <c r="A310" s="5" t="s">
        <v>559</v>
      </c>
      <c r="B310" s="16" t="s">
        <v>560</v>
      </c>
      <c r="C310" s="15"/>
      <c r="D310" s="8"/>
      <c r="E310" s="8"/>
      <c r="F310" s="15"/>
      <c r="G310" s="7"/>
      <c r="H310" s="2"/>
      <c r="I310" s="2"/>
      <c r="J310" s="1"/>
      <c r="K310" s="1"/>
    </row>
    <row r="311" spans="1:11" ht="92.25" customHeight="1">
      <c r="A311" s="11" t="s">
        <v>561</v>
      </c>
      <c r="B311" s="33" t="s">
        <v>562</v>
      </c>
      <c r="C311" s="159" t="s">
        <v>563</v>
      </c>
      <c r="D311" s="14">
        <v>1</v>
      </c>
      <c r="E311" s="67" t="s">
        <v>393</v>
      </c>
      <c r="F311" s="42" t="s">
        <v>1272</v>
      </c>
      <c r="G311" s="139"/>
    </row>
    <row r="312" spans="1:11" ht="40.35" customHeight="1">
      <c r="A312" s="47" t="s">
        <v>564</v>
      </c>
      <c r="B312" s="233" t="s">
        <v>565</v>
      </c>
      <c r="C312" s="234"/>
      <c r="D312" s="235"/>
      <c r="E312" s="235"/>
      <c r="F312" s="235"/>
      <c r="G312" s="236"/>
      <c r="H312" s="189">
        <f>SUM(D313:D314)</f>
        <v>2</v>
      </c>
      <c r="I312" s="189">
        <f>COUNT(D313:D314)*2</f>
        <v>4</v>
      </c>
      <c r="J312" s="189">
        <f>H312*100/I312</f>
        <v>50</v>
      </c>
    </row>
    <row r="313" spans="1:11" ht="63" customHeight="1">
      <c r="A313" s="11" t="s">
        <v>566</v>
      </c>
      <c r="B313" s="33" t="s">
        <v>567</v>
      </c>
      <c r="C313" s="160" t="s">
        <v>568</v>
      </c>
      <c r="D313" s="124">
        <v>1</v>
      </c>
      <c r="E313" s="8" t="s">
        <v>273</v>
      </c>
      <c r="F313" s="125" t="s">
        <v>569</v>
      </c>
      <c r="G313" s="124"/>
    </row>
    <row r="314" spans="1:11" ht="75.75" customHeight="1">
      <c r="A314" s="11" t="s">
        <v>570</v>
      </c>
      <c r="B314" s="15" t="s">
        <v>571</v>
      </c>
      <c r="C314" s="64" t="s">
        <v>572</v>
      </c>
      <c r="D314" s="124">
        <v>1</v>
      </c>
      <c r="E314" s="8" t="s">
        <v>273</v>
      </c>
      <c r="F314" s="15" t="s">
        <v>1184</v>
      </c>
      <c r="G314" s="14"/>
    </row>
    <row r="315" spans="1:11" ht="40.35" customHeight="1">
      <c r="A315" s="47" t="s">
        <v>573</v>
      </c>
      <c r="B315" s="233" t="s">
        <v>574</v>
      </c>
      <c r="C315" s="234"/>
      <c r="D315" s="235"/>
      <c r="E315" s="235"/>
      <c r="F315" s="235"/>
      <c r="G315" s="236"/>
      <c r="H315" s="189">
        <f>SUM(D316:D318)</f>
        <v>3</v>
      </c>
      <c r="I315" s="189">
        <f>COUNT(D316:D318)*2</f>
        <v>6</v>
      </c>
      <c r="J315" s="189">
        <f>H315*100/I315</f>
        <v>50</v>
      </c>
    </row>
    <row r="316" spans="1:11" ht="46.5" customHeight="1">
      <c r="A316" s="11" t="s">
        <v>575</v>
      </c>
      <c r="B316" s="15" t="s">
        <v>576</v>
      </c>
      <c r="C316" s="64" t="s">
        <v>1185</v>
      </c>
      <c r="D316" s="14">
        <v>1</v>
      </c>
      <c r="E316" s="8" t="s">
        <v>388</v>
      </c>
      <c r="F316" s="15" t="s">
        <v>1362</v>
      </c>
      <c r="G316" s="14"/>
    </row>
    <row r="317" spans="1:11" ht="93" customHeight="1">
      <c r="A317" s="82" t="s">
        <v>577</v>
      </c>
      <c r="B317" s="83" t="s">
        <v>578</v>
      </c>
      <c r="C317" s="152" t="s">
        <v>579</v>
      </c>
      <c r="D317" s="14">
        <v>1</v>
      </c>
      <c r="E317" s="8" t="s">
        <v>388</v>
      </c>
      <c r="F317" s="30" t="s">
        <v>1363</v>
      </c>
      <c r="G317" s="84"/>
    </row>
    <row r="318" spans="1:11" ht="45" customHeight="1">
      <c r="A318" s="11"/>
      <c r="B318" s="15"/>
      <c r="C318" s="64" t="s">
        <v>580</v>
      </c>
      <c r="D318" s="14">
        <v>1</v>
      </c>
      <c r="E318" s="8" t="s">
        <v>70</v>
      </c>
      <c r="F318" s="15" t="s">
        <v>1364</v>
      </c>
      <c r="G318" s="14"/>
    </row>
    <row r="319" spans="1:11" ht="40.35" customHeight="1">
      <c r="A319" s="47" t="s">
        <v>581</v>
      </c>
      <c r="B319" s="233" t="s">
        <v>582</v>
      </c>
      <c r="C319" s="234"/>
      <c r="D319" s="235"/>
      <c r="E319" s="235"/>
      <c r="F319" s="235"/>
      <c r="G319" s="236"/>
      <c r="H319" s="189">
        <f>SUM(D320:D326)</f>
        <v>7</v>
      </c>
      <c r="I319" s="189">
        <f>COUNT(D320:D326)*2</f>
        <v>14</v>
      </c>
      <c r="J319" s="189">
        <f>H319*100/I319</f>
        <v>50</v>
      </c>
    </row>
    <row r="320" spans="1:11" ht="60" customHeight="1">
      <c r="A320" s="11" t="s">
        <v>583</v>
      </c>
      <c r="B320" s="42" t="s">
        <v>584</v>
      </c>
      <c r="C320" s="122" t="s">
        <v>585</v>
      </c>
      <c r="D320" s="14">
        <v>1</v>
      </c>
      <c r="E320" s="8" t="s">
        <v>95</v>
      </c>
      <c r="F320" s="15" t="s">
        <v>1186</v>
      </c>
      <c r="G320" s="21"/>
    </row>
    <row r="321" spans="1:11" ht="105" customHeight="1">
      <c r="A321" s="11"/>
      <c r="B321" s="42"/>
      <c r="C321" s="122" t="s">
        <v>586</v>
      </c>
      <c r="D321" s="14">
        <v>1</v>
      </c>
      <c r="E321" s="8" t="s">
        <v>70</v>
      </c>
      <c r="F321" s="15" t="s">
        <v>1365</v>
      </c>
      <c r="G321" s="14"/>
    </row>
    <row r="322" spans="1:11" ht="54" customHeight="1">
      <c r="A322" s="11" t="s">
        <v>587</v>
      </c>
      <c r="B322" s="15" t="s">
        <v>588</v>
      </c>
      <c r="C322" s="64" t="s">
        <v>589</v>
      </c>
      <c r="D322" s="14">
        <v>1</v>
      </c>
      <c r="E322" s="8" t="s">
        <v>388</v>
      </c>
      <c r="F322" s="15" t="s">
        <v>1187</v>
      </c>
      <c r="G322" s="14"/>
    </row>
    <row r="323" spans="1:11" ht="63" customHeight="1">
      <c r="A323" s="11"/>
      <c r="B323" s="15"/>
      <c r="C323" s="64" t="s">
        <v>590</v>
      </c>
      <c r="D323" s="14">
        <v>1</v>
      </c>
      <c r="E323" s="8" t="s">
        <v>393</v>
      </c>
      <c r="F323" s="15" t="s">
        <v>1187</v>
      </c>
      <c r="G323" s="14"/>
    </row>
    <row r="324" spans="1:11" ht="63.75" customHeight="1">
      <c r="A324" s="11" t="s">
        <v>591</v>
      </c>
      <c r="B324" s="15" t="s">
        <v>592</v>
      </c>
      <c r="C324" s="143" t="s">
        <v>593</v>
      </c>
      <c r="D324" s="14">
        <v>1</v>
      </c>
      <c r="E324" s="8" t="s">
        <v>273</v>
      </c>
      <c r="F324" s="15" t="s">
        <v>594</v>
      </c>
      <c r="G324" s="14"/>
    </row>
    <row r="325" spans="1:11" ht="48" customHeight="1">
      <c r="A325" s="11"/>
      <c r="B325" s="15"/>
      <c r="C325" s="64" t="s">
        <v>595</v>
      </c>
      <c r="D325" s="14">
        <v>1</v>
      </c>
      <c r="E325" s="8" t="s">
        <v>393</v>
      </c>
      <c r="F325" s="15" t="s">
        <v>1188</v>
      </c>
      <c r="G325" s="14"/>
    </row>
    <row r="326" spans="1:11" ht="78.75" customHeight="1">
      <c r="A326" s="11" t="s">
        <v>596</v>
      </c>
      <c r="B326" s="15" t="s">
        <v>597</v>
      </c>
      <c r="C326" s="64" t="s">
        <v>1209</v>
      </c>
      <c r="D326" s="14">
        <v>1</v>
      </c>
      <c r="E326" s="8" t="s">
        <v>70</v>
      </c>
      <c r="F326" s="15" t="s">
        <v>1210</v>
      </c>
      <c r="G326" s="14"/>
    </row>
    <row r="327" spans="1:11" ht="31.5" hidden="1" customHeight="1">
      <c r="A327" s="5" t="s">
        <v>598</v>
      </c>
      <c r="B327" s="16" t="s">
        <v>599</v>
      </c>
      <c r="C327" s="7"/>
      <c r="D327" s="7"/>
      <c r="E327" s="8"/>
      <c r="F327" s="7"/>
      <c r="G327" s="7"/>
      <c r="H327" s="2"/>
      <c r="I327" s="2"/>
      <c r="J327" s="1"/>
      <c r="K327" s="1"/>
    </row>
    <row r="328" spans="1:11" ht="40.35" customHeight="1">
      <c r="A328" s="47" t="s">
        <v>600</v>
      </c>
      <c r="B328" s="233" t="s">
        <v>601</v>
      </c>
      <c r="C328" s="234"/>
      <c r="D328" s="235"/>
      <c r="E328" s="235"/>
      <c r="F328" s="235"/>
      <c r="G328" s="236"/>
      <c r="H328" s="189">
        <f>SUM(D329:D336)</f>
        <v>7</v>
      </c>
      <c r="I328" s="189">
        <f>COUNT(D329:D336)*2</f>
        <v>14</v>
      </c>
      <c r="J328" s="189">
        <f>H328*100/I328</f>
        <v>50</v>
      </c>
    </row>
    <row r="329" spans="1:11" ht="60" customHeight="1">
      <c r="A329" s="11" t="s">
        <v>602</v>
      </c>
      <c r="B329" s="15" t="s">
        <v>603</v>
      </c>
      <c r="C329" s="64" t="s">
        <v>604</v>
      </c>
      <c r="D329" s="14">
        <v>1</v>
      </c>
      <c r="E329" s="8" t="s">
        <v>388</v>
      </c>
      <c r="F329" s="15" t="s">
        <v>1189</v>
      </c>
      <c r="G329" s="14"/>
    </row>
    <row r="330" spans="1:11" ht="60" customHeight="1">
      <c r="A330" s="11" t="s">
        <v>605</v>
      </c>
      <c r="B330" s="15" t="s">
        <v>606</v>
      </c>
      <c r="C330" s="64" t="s">
        <v>607</v>
      </c>
      <c r="D330" s="14">
        <v>1</v>
      </c>
      <c r="E330" s="8" t="s">
        <v>388</v>
      </c>
      <c r="F330" s="90" t="s">
        <v>608</v>
      </c>
      <c r="G330" s="14"/>
    </row>
    <row r="331" spans="1:11" ht="31.5" hidden="1" customHeight="1">
      <c r="A331" s="5" t="s">
        <v>609</v>
      </c>
      <c r="B331" s="16" t="s">
        <v>610</v>
      </c>
      <c r="C331" s="7"/>
      <c r="D331" s="7"/>
      <c r="E331" s="8"/>
      <c r="F331" s="7"/>
      <c r="G331" s="7"/>
      <c r="H331" s="2"/>
      <c r="I331" s="2"/>
      <c r="J331" s="1"/>
      <c r="K331" s="1"/>
    </row>
    <row r="332" spans="1:11" ht="107.25" customHeight="1">
      <c r="A332" s="11" t="s">
        <v>611</v>
      </c>
      <c r="B332" s="42" t="s">
        <v>612</v>
      </c>
      <c r="C332" s="64" t="s">
        <v>613</v>
      </c>
      <c r="D332" s="14">
        <v>1</v>
      </c>
      <c r="E332" s="8" t="s">
        <v>388</v>
      </c>
      <c r="F332" s="15" t="s">
        <v>614</v>
      </c>
      <c r="G332" s="14"/>
    </row>
    <row r="333" spans="1:11" ht="79.5" customHeight="1">
      <c r="A333" s="11"/>
      <c r="B333" s="42"/>
      <c r="C333" s="64" t="s">
        <v>615</v>
      </c>
      <c r="D333" s="14">
        <v>1</v>
      </c>
      <c r="E333" s="8" t="s">
        <v>388</v>
      </c>
      <c r="F333" s="15" t="s">
        <v>616</v>
      </c>
      <c r="G333" s="14"/>
    </row>
    <row r="334" spans="1:11" ht="70.5" customHeight="1">
      <c r="A334" s="11" t="s">
        <v>617</v>
      </c>
      <c r="B334" s="27" t="s">
        <v>618</v>
      </c>
      <c r="C334" s="64" t="s">
        <v>1088</v>
      </c>
      <c r="D334" s="14">
        <v>1</v>
      </c>
      <c r="E334" s="8" t="s">
        <v>619</v>
      </c>
      <c r="F334" s="15" t="s">
        <v>1190</v>
      </c>
      <c r="G334" s="14"/>
    </row>
    <row r="335" spans="1:11" ht="92.25" customHeight="1">
      <c r="A335" s="11" t="s">
        <v>620</v>
      </c>
      <c r="B335" s="27" t="s">
        <v>621</v>
      </c>
      <c r="C335" s="64" t="s">
        <v>622</v>
      </c>
      <c r="D335" s="14">
        <v>1</v>
      </c>
      <c r="E335" s="8" t="s">
        <v>388</v>
      </c>
      <c r="F335" s="15" t="s">
        <v>1403</v>
      </c>
      <c r="G335" s="14"/>
    </row>
    <row r="336" spans="1:11" ht="30" customHeight="1">
      <c r="A336" s="11"/>
      <c r="B336" s="27"/>
      <c r="C336" s="64" t="s">
        <v>623</v>
      </c>
      <c r="D336" s="14">
        <v>1</v>
      </c>
      <c r="E336" s="8" t="s">
        <v>388</v>
      </c>
      <c r="F336" s="15" t="s">
        <v>1404</v>
      </c>
      <c r="G336" s="14"/>
    </row>
    <row r="337" spans="1:11" ht="31.5" hidden="1" customHeight="1">
      <c r="A337" s="5" t="s">
        <v>624</v>
      </c>
      <c r="B337" s="34" t="s">
        <v>625</v>
      </c>
      <c r="C337" s="7"/>
      <c r="D337" s="7"/>
      <c r="E337" s="8"/>
      <c r="F337" s="7"/>
      <c r="G337" s="7"/>
      <c r="H337" s="2"/>
      <c r="I337" s="2"/>
      <c r="J337" s="1"/>
      <c r="K337" s="1"/>
    </row>
    <row r="338" spans="1:11" ht="40.35" hidden="1" customHeight="1">
      <c r="A338" s="77" t="s">
        <v>626</v>
      </c>
      <c r="B338" s="233" t="s">
        <v>627</v>
      </c>
      <c r="C338" s="237"/>
      <c r="D338" s="237"/>
      <c r="E338" s="237"/>
      <c r="F338" s="237"/>
      <c r="G338" s="236"/>
      <c r="H338" s="2"/>
      <c r="I338" s="2"/>
      <c r="J338" s="1"/>
      <c r="K338" s="1"/>
    </row>
    <row r="339" spans="1:11" ht="31.5" hidden="1" customHeight="1">
      <c r="A339" s="5" t="s">
        <v>628</v>
      </c>
      <c r="B339" s="16" t="s">
        <v>629</v>
      </c>
      <c r="C339" s="7"/>
      <c r="D339" s="7"/>
      <c r="E339" s="8"/>
      <c r="F339" s="7"/>
      <c r="G339" s="7"/>
      <c r="H339" s="2"/>
      <c r="I339" s="2"/>
      <c r="J339" s="1"/>
      <c r="K339" s="1"/>
    </row>
    <row r="340" spans="1:11" ht="47.25" hidden="1" customHeight="1">
      <c r="A340" s="5" t="s">
        <v>630</v>
      </c>
      <c r="B340" s="16" t="s">
        <v>631</v>
      </c>
      <c r="C340" s="7"/>
      <c r="D340" s="7"/>
      <c r="E340" s="8"/>
      <c r="F340" s="7"/>
      <c r="G340" s="7"/>
      <c r="H340" s="2"/>
      <c r="I340" s="2"/>
      <c r="J340" s="1"/>
      <c r="K340" s="1"/>
    </row>
    <row r="341" spans="1:11" ht="31.5" hidden="1" customHeight="1">
      <c r="A341" s="5" t="s">
        <v>632</v>
      </c>
      <c r="B341" s="16" t="s">
        <v>633</v>
      </c>
      <c r="C341" s="7"/>
      <c r="D341" s="7"/>
      <c r="E341" s="8"/>
      <c r="F341" s="7"/>
      <c r="G341" s="7"/>
      <c r="H341" s="2"/>
      <c r="I341" s="2"/>
      <c r="J341" s="1"/>
      <c r="K341" s="1"/>
    </row>
    <row r="342" spans="1:11" ht="47.25" hidden="1" customHeight="1">
      <c r="A342" s="5" t="s">
        <v>634</v>
      </c>
      <c r="B342" s="16" t="s">
        <v>635</v>
      </c>
      <c r="C342" s="7"/>
      <c r="D342" s="7"/>
      <c r="E342" s="8"/>
      <c r="F342" s="7"/>
      <c r="G342" s="7"/>
      <c r="H342" s="2"/>
      <c r="I342" s="2"/>
      <c r="J342" s="1"/>
      <c r="K342" s="1"/>
    </row>
    <row r="343" spans="1:11" ht="40.35" hidden="1" customHeight="1">
      <c r="A343" s="77" t="s">
        <v>636</v>
      </c>
      <c r="B343" s="233" t="s">
        <v>637</v>
      </c>
      <c r="C343" s="237"/>
      <c r="D343" s="237"/>
      <c r="E343" s="237"/>
      <c r="F343" s="237"/>
      <c r="G343" s="236"/>
      <c r="H343" s="2"/>
      <c r="I343" s="2"/>
      <c r="J343" s="1"/>
      <c r="K343" s="1"/>
    </row>
    <row r="344" spans="1:11" ht="45" hidden="1" customHeight="1">
      <c r="A344" s="5" t="s">
        <v>638</v>
      </c>
      <c r="B344" s="33" t="s">
        <v>639</v>
      </c>
      <c r="C344" s="7"/>
      <c r="D344" s="7"/>
      <c r="E344" s="8"/>
      <c r="F344" s="7"/>
      <c r="G344" s="7"/>
      <c r="H344" s="2"/>
      <c r="I344" s="2"/>
      <c r="J344" s="1"/>
      <c r="K344" s="1"/>
    </row>
    <row r="345" spans="1:11" ht="30" hidden="1" customHeight="1">
      <c r="A345" s="5" t="s">
        <v>640</v>
      </c>
      <c r="B345" s="33" t="s">
        <v>641</v>
      </c>
      <c r="C345" s="7"/>
      <c r="D345" s="7"/>
      <c r="E345" s="8"/>
      <c r="F345" s="7"/>
      <c r="G345" s="7"/>
      <c r="H345" s="2"/>
      <c r="I345" s="2"/>
      <c r="J345" s="1"/>
      <c r="K345" s="1"/>
    </row>
    <row r="346" spans="1:11" ht="63" hidden="1" customHeight="1">
      <c r="A346" s="5" t="s">
        <v>642</v>
      </c>
      <c r="B346" s="16" t="s">
        <v>1366</v>
      </c>
      <c r="C346" s="7"/>
      <c r="D346" s="7"/>
      <c r="E346" s="8"/>
      <c r="F346" s="7"/>
      <c r="G346" s="7"/>
      <c r="H346" s="2"/>
      <c r="I346" s="2"/>
      <c r="J346" s="1"/>
      <c r="K346" s="1"/>
    </row>
    <row r="347" spans="1:11" ht="31.5" hidden="1" customHeight="1">
      <c r="A347" s="5" t="s">
        <v>643</v>
      </c>
      <c r="B347" s="16" t="s">
        <v>644</v>
      </c>
      <c r="C347" s="7"/>
      <c r="D347" s="7"/>
      <c r="E347" s="8"/>
      <c r="F347" s="7"/>
      <c r="G347" s="7"/>
      <c r="H347" s="2"/>
      <c r="I347" s="2"/>
      <c r="J347" s="1"/>
      <c r="K347" s="1"/>
    </row>
    <row r="348" spans="1:11" ht="31.5" hidden="1" customHeight="1">
      <c r="A348" s="5" t="s">
        <v>645</v>
      </c>
      <c r="B348" s="16" t="s">
        <v>646</v>
      </c>
      <c r="C348" s="7"/>
      <c r="D348" s="7"/>
      <c r="E348" s="8"/>
      <c r="F348" s="7"/>
      <c r="G348" s="7"/>
      <c r="H348" s="2"/>
      <c r="I348" s="2"/>
      <c r="J348" s="1"/>
      <c r="K348" s="1"/>
    </row>
    <row r="349" spans="1:11" ht="63" hidden="1" customHeight="1">
      <c r="A349" s="5" t="s">
        <v>647</v>
      </c>
      <c r="B349" s="57" t="s">
        <v>1367</v>
      </c>
      <c r="C349" s="7"/>
      <c r="D349" s="7"/>
      <c r="E349" s="8"/>
      <c r="F349" s="7"/>
      <c r="G349" s="7"/>
      <c r="H349" s="2"/>
      <c r="I349" s="2"/>
      <c r="J349" s="1"/>
      <c r="K349" s="1"/>
    </row>
    <row r="350" spans="1:11" ht="31.5" hidden="1" customHeight="1">
      <c r="A350" s="5" t="s">
        <v>648</v>
      </c>
      <c r="B350" s="16" t="s">
        <v>649</v>
      </c>
      <c r="C350" s="7"/>
      <c r="D350" s="7"/>
      <c r="E350" s="8"/>
      <c r="F350" s="7"/>
      <c r="G350" s="7"/>
      <c r="H350" s="2"/>
      <c r="I350" s="2"/>
      <c r="J350" s="1"/>
      <c r="K350" s="1"/>
    </row>
    <row r="351" spans="1:11" ht="40.35" customHeight="1">
      <c r="A351" s="47" t="s">
        <v>650</v>
      </c>
      <c r="B351" s="233" t="s">
        <v>651</v>
      </c>
      <c r="C351" s="234"/>
      <c r="D351" s="235"/>
      <c r="E351" s="235"/>
      <c r="F351" s="235"/>
      <c r="G351" s="236"/>
      <c r="H351" s="189">
        <f>SUM(D352:D354)</f>
        <v>1</v>
      </c>
      <c r="I351" s="189">
        <f>COUNT(D352:D354)*2</f>
        <v>2</v>
      </c>
      <c r="J351" s="189">
        <f>H351*100/I351</f>
        <v>50</v>
      </c>
    </row>
    <row r="352" spans="1:11" ht="31.5" hidden="1" customHeight="1">
      <c r="A352" s="5" t="s">
        <v>652</v>
      </c>
      <c r="B352" s="16" t="s">
        <v>653</v>
      </c>
      <c r="C352" s="15"/>
      <c r="D352" s="10"/>
      <c r="E352" s="8"/>
      <c r="F352" s="7"/>
      <c r="G352" s="10"/>
      <c r="H352" s="2"/>
      <c r="I352" s="2"/>
      <c r="J352" s="1"/>
      <c r="K352" s="1"/>
    </row>
    <row r="353" spans="1:11" ht="31.5" hidden="1" customHeight="1">
      <c r="A353" s="5" t="s">
        <v>654</v>
      </c>
      <c r="B353" s="16" t="s">
        <v>655</v>
      </c>
      <c r="C353" s="7"/>
      <c r="D353" s="7"/>
      <c r="E353" s="8"/>
      <c r="F353" s="7"/>
      <c r="G353" s="7"/>
      <c r="H353" s="2"/>
      <c r="I353" s="2"/>
      <c r="J353" s="1"/>
      <c r="K353" s="1"/>
    </row>
    <row r="354" spans="1:11" ht="45" customHeight="1">
      <c r="A354" s="11" t="s">
        <v>656</v>
      </c>
      <c r="B354" s="15" t="s">
        <v>657</v>
      </c>
      <c r="C354" s="64" t="s">
        <v>658</v>
      </c>
      <c r="D354" s="124">
        <v>1</v>
      </c>
      <c r="E354" s="8" t="s">
        <v>70</v>
      </c>
      <c r="F354" s="15" t="s">
        <v>1368</v>
      </c>
      <c r="G354" s="14"/>
    </row>
    <row r="355" spans="1:11" ht="40.35" customHeight="1">
      <c r="A355" s="47" t="s">
        <v>659</v>
      </c>
      <c r="B355" s="233" t="s">
        <v>660</v>
      </c>
      <c r="C355" s="234"/>
      <c r="D355" s="235"/>
      <c r="E355" s="235"/>
      <c r="F355" s="235"/>
      <c r="G355" s="236"/>
      <c r="H355" s="189">
        <f>SUM(D364:D365)</f>
        <v>1</v>
      </c>
      <c r="I355" s="189">
        <f>COUNT(D364:D365)*2</f>
        <v>2</v>
      </c>
      <c r="J355" s="189">
        <f>H355*100/I355</f>
        <v>50</v>
      </c>
    </row>
    <row r="356" spans="1:11" ht="31.5" hidden="1" customHeight="1">
      <c r="A356" s="5" t="s">
        <v>661</v>
      </c>
      <c r="B356" s="16" t="s">
        <v>662</v>
      </c>
      <c r="C356" s="7"/>
      <c r="D356" s="7"/>
      <c r="E356" s="8"/>
      <c r="F356" s="7"/>
      <c r="G356" s="7"/>
      <c r="H356" s="2"/>
      <c r="I356" s="2"/>
      <c r="J356" s="1"/>
      <c r="K356" s="1"/>
    </row>
    <row r="357" spans="1:11" ht="31.5" hidden="1" customHeight="1">
      <c r="A357" s="5" t="s">
        <v>663</v>
      </c>
      <c r="B357" s="16" t="s">
        <v>664</v>
      </c>
      <c r="C357" s="7"/>
      <c r="D357" s="7"/>
      <c r="E357" s="8"/>
      <c r="F357" s="7"/>
      <c r="G357" s="7"/>
      <c r="H357" s="2"/>
      <c r="I357" s="2"/>
      <c r="J357" s="1"/>
      <c r="K357" s="1"/>
    </row>
    <row r="358" spans="1:11" ht="31.5" hidden="1" customHeight="1">
      <c r="A358" s="5" t="s">
        <v>665</v>
      </c>
      <c r="B358" s="16" t="s">
        <v>666</v>
      </c>
      <c r="C358" s="7"/>
      <c r="D358" s="7"/>
      <c r="E358" s="8"/>
      <c r="F358" s="7"/>
      <c r="G358" s="7"/>
      <c r="H358" s="2"/>
      <c r="I358" s="2"/>
      <c r="J358" s="1"/>
      <c r="K358" s="1"/>
    </row>
    <row r="359" spans="1:11" ht="31.5" hidden="1" customHeight="1">
      <c r="A359" s="5" t="s">
        <v>667</v>
      </c>
      <c r="B359" s="16" t="s">
        <v>668</v>
      </c>
      <c r="C359" s="7"/>
      <c r="D359" s="7"/>
      <c r="E359" s="8"/>
      <c r="F359" s="7"/>
      <c r="G359" s="7"/>
      <c r="H359" s="2"/>
      <c r="I359" s="2"/>
      <c r="J359" s="1"/>
      <c r="K359" s="1"/>
    </row>
    <row r="360" spans="1:11" ht="47.25" hidden="1" customHeight="1">
      <c r="A360" s="5" t="s">
        <v>669</v>
      </c>
      <c r="B360" s="16" t="s">
        <v>670</v>
      </c>
      <c r="C360" s="7"/>
      <c r="D360" s="7"/>
      <c r="E360" s="8"/>
      <c r="F360" s="7"/>
      <c r="G360" s="7"/>
      <c r="H360" s="2"/>
      <c r="I360" s="2"/>
      <c r="J360" s="1"/>
      <c r="K360" s="1"/>
    </row>
    <row r="361" spans="1:11" ht="31.5" hidden="1" customHeight="1">
      <c r="A361" s="5" t="s">
        <v>671</v>
      </c>
      <c r="B361" s="16" t="s">
        <v>672</v>
      </c>
      <c r="C361" s="7"/>
      <c r="D361" s="7"/>
      <c r="E361" s="8"/>
      <c r="F361" s="7"/>
      <c r="G361" s="7"/>
      <c r="H361" s="2"/>
      <c r="I361" s="2"/>
      <c r="J361" s="1"/>
      <c r="K361" s="1"/>
    </row>
    <row r="362" spans="1:11" ht="31.5" hidden="1" customHeight="1">
      <c r="A362" s="5" t="s">
        <v>673</v>
      </c>
      <c r="B362" s="16" t="s">
        <v>674</v>
      </c>
      <c r="C362" s="7"/>
      <c r="D362" s="7"/>
      <c r="E362" s="8"/>
      <c r="F362" s="7"/>
      <c r="G362" s="7"/>
      <c r="H362" s="2"/>
      <c r="I362" s="2"/>
      <c r="J362" s="1"/>
      <c r="K362" s="1"/>
    </row>
    <row r="363" spans="1:11" ht="31.5" hidden="1" customHeight="1">
      <c r="A363" s="5" t="s">
        <v>675</v>
      </c>
      <c r="B363" s="34" t="s">
        <v>676</v>
      </c>
      <c r="C363" s="7"/>
      <c r="D363" s="7"/>
      <c r="E363" s="8"/>
      <c r="F363" s="7"/>
      <c r="G363" s="7"/>
      <c r="H363" s="2"/>
      <c r="I363" s="2"/>
      <c r="J363" s="1"/>
      <c r="K363" s="1"/>
    </row>
    <row r="364" spans="1:11" ht="61.5" customHeight="1">
      <c r="A364" s="11" t="s">
        <v>677</v>
      </c>
      <c r="B364" s="27" t="s">
        <v>678</v>
      </c>
      <c r="C364" s="64" t="s">
        <v>1089</v>
      </c>
      <c r="D364" s="14">
        <v>1</v>
      </c>
      <c r="E364" s="8" t="s">
        <v>388</v>
      </c>
      <c r="F364" s="15" t="s">
        <v>1090</v>
      </c>
      <c r="G364" s="14"/>
    </row>
    <row r="365" spans="1:11" ht="60" hidden="1" customHeight="1">
      <c r="A365" s="5" t="s">
        <v>679</v>
      </c>
      <c r="B365" s="20" t="s">
        <v>680</v>
      </c>
      <c r="C365" s="13"/>
      <c r="D365" s="14"/>
      <c r="E365" s="8"/>
      <c r="F365" s="8"/>
      <c r="G365" s="14"/>
      <c r="H365" s="2"/>
      <c r="I365" s="2"/>
      <c r="J365" s="1"/>
      <c r="K365" s="1"/>
    </row>
    <row r="366" spans="1:11" ht="40.35" hidden="1" customHeight="1">
      <c r="A366" s="77" t="s">
        <v>681</v>
      </c>
      <c r="B366" s="233" t="s">
        <v>1369</v>
      </c>
      <c r="C366" s="237"/>
      <c r="D366" s="237"/>
      <c r="E366" s="237"/>
      <c r="F366" s="237"/>
      <c r="G366" s="236"/>
      <c r="H366" s="2"/>
      <c r="I366" s="2"/>
      <c r="J366" s="1"/>
      <c r="K366" s="1"/>
    </row>
    <row r="367" spans="1:11" ht="47.25" hidden="1" customHeight="1">
      <c r="A367" s="5" t="s">
        <v>682</v>
      </c>
      <c r="B367" s="16" t="s">
        <v>1370</v>
      </c>
      <c r="C367" s="7"/>
      <c r="D367" s="7"/>
      <c r="E367" s="8"/>
      <c r="F367" s="7"/>
      <c r="G367" s="7"/>
      <c r="H367" s="2"/>
      <c r="I367" s="2"/>
      <c r="J367" s="1"/>
      <c r="K367" s="1"/>
    </row>
    <row r="368" spans="1:11" ht="47.25" hidden="1" customHeight="1">
      <c r="A368" s="5" t="s">
        <v>683</v>
      </c>
      <c r="B368" s="16" t="s">
        <v>1371</v>
      </c>
      <c r="C368" s="7"/>
      <c r="D368" s="7"/>
      <c r="E368" s="8"/>
      <c r="F368" s="7"/>
      <c r="G368" s="7"/>
      <c r="H368" s="2"/>
      <c r="I368" s="2"/>
      <c r="J368" s="1"/>
      <c r="K368" s="1"/>
    </row>
    <row r="369" spans="1:11" ht="31.5" hidden="1" customHeight="1">
      <c r="A369" s="5" t="s">
        <v>684</v>
      </c>
      <c r="B369" s="16" t="s">
        <v>1372</v>
      </c>
      <c r="C369" s="7"/>
      <c r="D369" s="7"/>
      <c r="E369" s="8"/>
      <c r="F369" s="7"/>
      <c r="G369" s="7"/>
      <c r="H369" s="2"/>
      <c r="I369" s="2"/>
      <c r="J369" s="1"/>
      <c r="K369" s="1"/>
    </row>
    <row r="370" spans="1:11" ht="40.35" hidden="1" customHeight="1">
      <c r="A370" s="77" t="s">
        <v>685</v>
      </c>
      <c r="B370" s="233" t="s">
        <v>686</v>
      </c>
      <c r="C370" s="237"/>
      <c r="D370" s="237"/>
      <c r="E370" s="237"/>
      <c r="F370" s="237"/>
      <c r="G370" s="236"/>
      <c r="H370" s="2"/>
      <c r="I370" s="2"/>
      <c r="J370" s="1"/>
      <c r="K370" s="1"/>
    </row>
    <row r="371" spans="1:11" ht="31.5" hidden="1" customHeight="1">
      <c r="A371" s="5" t="s">
        <v>687</v>
      </c>
      <c r="B371" s="16" t="s">
        <v>688</v>
      </c>
      <c r="C371" s="7"/>
      <c r="D371" s="7"/>
      <c r="E371" s="8"/>
      <c r="F371" s="7"/>
      <c r="G371" s="7"/>
      <c r="H371" s="2"/>
      <c r="I371" s="2"/>
      <c r="J371" s="1"/>
      <c r="K371" s="1"/>
    </row>
    <row r="372" spans="1:11" ht="31.5" hidden="1" customHeight="1">
      <c r="A372" s="5" t="s">
        <v>689</v>
      </c>
      <c r="B372" s="16" t="s">
        <v>690</v>
      </c>
      <c r="C372" s="7"/>
      <c r="D372" s="7"/>
      <c r="E372" s="8"/>
      <c r="F372" s="7"/>
      <c r="G372" s="7"/>
      <c r="H372" s="2"/>
      <c r="I372" s="2"/>
      <c r="J372" s="1"/>
      <c r="K372" s="1"/>
    </row>
    <row r="373" spans="1:11" ht="31.5" hidden="1" customHeight="1">
      <c r="A373" s="5" t="s">
        <v>691</v>
      </c>
      <c r="B373" s="34" t="s">
        <v>692</v>
      </c>
      <c r="C373" s="7"/>
      <c r="D373" s="7"/>
      <c r="E373" s="8"/>
      <c r="F373" s="7"/>
      <c r="G373" s="7"/>
      <c r="H373" s="2"/>
      <c r="I373" s="2"/>
      <c r="J373" s="1"/>
      <c r="K373" s="1"/>
    </row>
    <row r="374" spans="1:11" ht="31.5" hidden="1" customHeight="1">
      <c r="A374" s="5" t="s">
        <v>693</v>
      </c>
      <c r="B374" s="16" t="s">
        <v>694</v>
      </c>
      <c r="C374" s="7"/>
      <c r="D374" s="7"/>
      <c r="E374" s="8"/>
      <c r="F374" s="7"/>
      <c r="G374" s="7"/>
      <c r="H374" s="2"/>
      <c r="I374" s="2"/>
      <c r="J374" s="1"/>
      <c r="K374" s="1"/>
    </row>
    <row r="375" spans="1:11" ht="40.35" customHeight="1">
      <c r="A375" s="47" t="s">
        <v>695</v>
      </c>
      <c r="B375" s="233" t="s">
        <v>696</v>
      </c>
      <c r="C375" s="234"/>
      <c r="D375" s="235"/>
      <c r="E375" s="235"/>
      <c r="F375" s="235"/>
      <c r="G375" s="236"/>
      <c r="H375" s="189">
        <f>SUM(D376:D377)</f>
        <v>2</v>
      </c>
      <c r="I375" s="189">
        <f>COUNT(D376:D377)*2</f>
        <v>4</v>
      </c>
      <c r="J375" s="189">
        <f>H375*100/I375</f>
        <v>50</v>
      </c>
    </row>
    <row r="376" spans="1:11" ht="123" customHeight="1">
      <c r="A376" s="11" t="s">
        <v>697</v>
      </c>
      <c r="B376" s="15" t="s">
        <v>698</v>
      </c>
      <c r="C376" s="64" t="s">
        <v>699</v>
      </c>
      <c r="D376" s="14">
        <v>1</v>
      </c>
      <c r="E376" s="8" t="s">
        <v>388</v>
      </c>
      <c r="F376" s="45" t="s">
        <v>1406</v>
      </c>
      <c r="G376" s="14"/>
    </row>
    <row r="377" spans="1:11" ht="60" customHeight="1">
      <c r="A377" s="11"/>
      <c r="B377" s="8"/>
      <c r="C377" s="64" t="s">
        <v>1241</v>
      </c>
      <c r="D377" s="14">
        <v>1</v>
      </c>
      <c r="E377" s="8" t="s">
        <v>70</v>
      </c>
      <c r="F377" s="45" t="s">
        <v>1079</v>
      </c>
      <c r="G377" s="14"/>
    </row>
    <row r="378" spans="1:11" ht="30" hidden="1" customHeight="1">
      <c r="A378" s="5" t="s">
        <v>700</v>
      </c>
      <c r="B378" s="33" t="s">
        <v>701</v>
      </c>
      <c r="C378" s="7"/>
      <c r="D378" s="7"/>
      <c r="F378" s="7"/>
      <c r="G378" s="7"/>
      <c r="H378" s="2"/>
      <c r="I378" s="2"/>
      <c r="J378" s="1"/>
      <c r="K378" s="1"/>
    </row>
    <row r="379" spans="1:11" ht="47.25" hidden="1" customHeight="1">
      <c r="A379" s="5" t="s">
        <v>702</v>
      </c>
      <c r="B379" s="16" t="s">
        <v>703</v>
      </c>
      <c r="C379" s="7"/>
      <c r="D379" s="7"/>
      <c r="E379" s="8"/>
      <c r="F379" s="7"/>
      <c r="G379" s="7"/>
      <c r="H379" s="2"/>
      <c r="I379" s="2"/>
      <c r="J379" s="1"/>
      <c r="K379" s="1"/>
    </row>
    <row r="380" spans="1:11" ht="31.5" hidden="1" customHeight="1">
      <c r="A380" s="85"/>
      <c r="B380" s="86"/>
      <c r="C380" s="7"/>
      <c r="D380" s="7"/>
      <c r="E380" s="8"/>
      <c r="F380" s="7"/>
      <c r="G380" s="7"/>
      <c r="H380" s="2"/>
      <c r="I380" s="2"/>
      <c r="J380" s="1"/>
      <c r="K380" s="1"/>
    </row>
    <row r="381" spans="1:11" ht="40.35" hidden="1" customHeight="1">
      <c r="A381" s="77" t="s">
        <v>704</v>
      </c>
      <c r="B381" s="233" t="s">
        <v>705</v>
      </c>
      <c r="C381" s="237"/>
      <c r="D381" s="237"/>
      <c r="E381" s="237"/>
      <c r="F381" s="237"/>
      <c r="G381" s="236"/>
      <c r="H381" s="2">
        <f>SUM(D382:D384)</f>
        <v>0</v>
      </c>
      <c r="I381" s="2">
        <f>COUNT(D382:D384)*2</f>
        <v>0</v>
      </c>
      <c r="J381" s="1"/>
      <c r="K381" s="1"/>
    </row>
    <row r="382" spans="1:11" ht="63" hidden="1" customHeight="1">
      <c r="A382" s="5" t="s">
        <v>706</v>
      </c>
      <c r="B382" s="12" t="s">
        <v>707</v>
      </c>
      <c r="C382" s="12"/>
      <c r="D382" s="14"/>
      <c r="E382" s="8"/>
      <c r="F382" s="8"/>
      <c r="G382" s="14"/>
      <c r="H382" s="2"/>
      <c r="I382" s="2"/>
      <c r="J382" s="1"/>
      <c r="K382" s="1"/>
    </row>
    <row r="383" spans="1:11" ht="47.25" hidden="1" customHeight="1">
      <c r="A383" s="5" t="s">
        <v>708</v>
      </c>
      <c r="B383" s="16" t="s">
        <v>709</v>
      </c>
      <c r="C383" s="7"/>
      <c r="D383" s="7"/>
      <c r="E383" s="8"/>
      <c r="F383" s="7"/>
      <c r="G383" s="7"/>
      <c r="H383" s="2"/>
      <c r="I383" s="2"/>
      <c r="J383" s="1"/>
      <c r="K383" s="1"/>
    </row>
    <row r="384" spans="1:11" ht="63" hidden="1" customHeight="1">
      <c r="A384" s="5" t="s">
        <v>710</v>
      </c>
      <c r="B384" s="16" t="s">
        <v>711</v>
      </c>
      <c r="C384" s="73"/>
      <c r="D384" s="10"/>
      <c r="E384" s="8"/>
      <c r="F384" s="7"/>
      <c r="G384" s="10"/>
      <c r="H384" s="2"/>
      <c r="I384" s="2"/>
      <c r="J384" s="1"/>
      <c r="K384" s="1"/>
    </row>
    <row r="385" spans="1:11" ht="47.25" hidden="1" customHeight="1">
      <c r="A385" s="5" t="s">
        <v>712</v>
      </c>
      <c r="B385" s="16" t="s">
        <v>713</v>
      </c>
      <c r="C385" s="7"/>
      <c r="D385" s="7"/>
      <c r="E385" s="8"/>
      <c r="F385" s="7"/>
      <c r="G385" s="7"/>
      <c r="H385" s="2"/>
      <c r="I385" s="2"/>
      <c r="J385" s="1"/>
      <c r="K385" s="1"/>
    </row>
    <row r="386" spans="1:11" ht="30" hidden="1" customHeight="1">
      <c r="A386" s="5" t="s">
        <v>714</v>
      </c>
      <c r="B386" s="16" t="s">
        <v>715</v>
      </c>
      <c r="C386" s="7"/>
      <c r="D386" s="7"/>
      <c r="E386" s="8"/>
      <c r="F386" s="7"/>
      <c r="G386" s="7"/>
      <c r="H386" s="2"/>
      <c r="I386" s="2"/>
      <c r="J386" s="1"/>
      <c r="K386" s="1"/>
    </row>
    <row r="387" spans="1:11" ht="31.5" hidden="1" customHeight="1">
      <c r="A387" s="5" t="s">
        <v>716</v>
      </c>
      <c r="B387" s="33" t="s">
        <v>717</v>
      </c>
      <c r="C387" s="7"/>
      <c r="D387" s="7"/>
      <c r="E387" s="8"/>
      <c r="F387" s="7"/>
      <c r="G387" s="7"/>
      <c r="H387" s="2"/>
      <c r="I387" s="2"/>
      <c r="J387" s="1"/>
      <c r="K387" s="1"/>
    </row>
    <row r="388" spans="1:11" ht="40.35" customHeight="1">
      <c r="A388" s="47" t="s">
        <v>718</v>
      </c>
      <c r="B388" s="233" t="s">
        <v>719</v>
      </c>
      <c r="C388" s="234"/>
      <c r="D388" s="235"/>
      <c r="E388" s="235"/>
      <c r="F388" s="235"/>
      <c r="G388" s="236"/>
      <c r="H388" s="189">
        <f>SUM(D389:D425)</f>
        <v>37</v>
      </c>
      <c r="I388" s="189">
        <f>COUNT(D389:D425)*2</f>
        <v>74</v>
      </c>
      <c r="J388" s="189">
        <f>H388*100/I388</f>
        <v>50</v>
      </c>
    </row>
    <row r="389" spans="1:11" ht="93.75" customHeight="1">
      <c r="A389" s="11" t="s">
        <v>720</v>
      </c>
      <c r="B389" s="15" t="s">
        <v>1266</v>
      </c>
      <c r="C389" s="87" t="s">
        <v>1267</v>
      </c>
      <c r="D389" s="22">
        <v>1</v>
      </c>
      <c r="E389" s="42" t="s">
        <v>95</v>
      </c>
      <c r="F389" s="42" t="s">
        <v>1405</v>
      </c>
      <c r="G389" s="14"/>
    </row>
    <row r="390" spans="1:11" ht="46.5" customHeight="1">
      <c r="A390" s="11"/>
      <c r="B390" s="15"/>
      <c r="C390" s="87" t="s">
        <v>1268</v>
      </c>
      <c r="D390" s="22">
        <v>1</v>
      </c>
      <c r="E390" s="42" t="s">
        <v>95</v>
      </c>
      <c r="F390" s="42" t="s">
        <v>1191</v>
      </c>
      <c r="G390" s="14"/>
    </row>
    <row r="391" spans="1:11" ht="60.75" customHeight="1">
      <c r="A391" s="11"/>
      <c r="B391" s="15"/>
      <c r="C391" s="87" t="s">
        <v>1091</v>
      </c>
      <c r="D391" s="22">
        <v>1</v>
      </c>
      <c r="E391" s="42" t="s">
        <v>95</v>
      </c>
      <c r="F391" s="42" t="s">
        <v>1269</v>
      </c>
      <c r="G391" s="14"/>
    </row>
    <row r="392" spans="1:11" ht="48" customHeight="1">
      <c r="A392" s="11"/>
      <c r="B392" s="15"/>
      <c r="C392" s="122" t="s">
        <v>1373</v>
      </c>
      <c r="D392" s="22">
        <v>1</v>
      </c>
      <c r="E392" s="42" t="s">
        <v>70</v>
      </c>
      <c r="F392" s="42" t="s">
        <v>1242</v>
      </c>
      <c r="G392" s="14"/>
    </row>
    <row r="393" spans="1:11" ht="104.25" customHeight="1">
      <c r="A393" s="11"/>
      <c r="B393" s="15"/>
      <c r="C393" s="87" t="s">
        <v>1374</v>
      </c>
      <c r="D393" s="22">
        <v>1</v>
      </c>
      <c r="E393" s="67" t="s">
        <v>70</v>
      </c>
      <c r="F393" s="88" t="s">
        <v>1407</v>
      </c>
      <c r="G393" s="14"/>
    </row>
    <row r="394" spans="1:11" ht="50.25" customHeight="1">
      <c r="A394" s="11" t="s">
        <v>721</v>
      </c>
      <c r="B394" s="15" t="s">
        <v>1092</v>
      </c>
      <c r="C394" s="87" t="s">
        <v>722</v>
      </c>
      <c r="D394" s="22">
        <v>1</v>
      </c>
      <c r="E394" s="67" t="s">
        <v>421</v>
      </c>
      <c r="F394" s="15" t="s">
        <v>1192</v>
      </c>
      <c r="G394" s="14"/>
    </row>
    <row r="395" spans="1:11" ht="74.45" customHeight="1">
      <c r="A395" s="11"/>
      <c r="B395" s="15"/>
      <c r="C395" s="87" t="s">
        <v>723</v>
      </c>
      <c r="D395" s="22">
        <v>1</v>
      </c>
      <c r="E395" s="42" t="s">
        <v>70</v>
      </c>
      <c r="F395" s="42" t="s">
        <v>1093</v>
      </c>
      <c r="G395" s="14"/>
    </row>
    <row r="396" spans="1:11" ht="47.25" customHeight="1">
      <c r="A396" s="11"/>
      <c r="B396" s="15"/>
      <c r="C396" s="87" t="s">
        <v>724</v>
      </c>
      <c r="D396" s="22">
        <v>1</v>
      </c>
      <c r="E396" s="67" t="s">
        <v>70</v>
      </c>
      <c r="F396" s="42" t="s">
        <v>725</v>
      </c>
      <c r="G396" s="14"/>
    </row>
    <row r="397" spans="1:11" ht="47.25" customHeight="1">
      <c r="A397" s="11"/>
      <c r="B397" s="15"/>
      <c r="C397" s="87" t="s">
        <v>726</v>
      </c>
      <c r="D397" s="22">
        <v>1</v>
      </c>
      <c r="E397" s="67" t="s">
        <v>70</v>
      </c>
      <c r="F397" s="72" t="s">
        <v>1192</v>
      </c>
      <c r="G397" s="14"/>
    </row>
    <row r="398" spans="1:11" ht="47.25" customHeight="1">
      <c r="A398" s="11"/>
      <c r="B398" s="15"/>
      <c r="C398" s="87" t="s">
        <v>727</v>
      </c>
      <c r="D398" s="22">
        <v>1</v>
      </c>
      <c r="E398" s="67" t="s">
        <v>70</v>
      </c>
      <c r="F398" s="88" t="s">
        <v>728</v>
      </c>
      <c r="G398" s="14"/>
    </row>
    <row r="399" spans="1:11" ht="47.25" customHeight="1">
      <c r="A399" s="11" t="s">
        <v>729</v>
      </c>
      <c r="B399" s="144" t="s">
        <v>1094</v>
      </c>
      <c r="C399" s="144" t="s">
        <v>730</v>
      </c>
      <c r="D399" s="22">
        <v>1</v>
      </c>
      <c r="E399" s="67" t="s">
        <v>200</v>
      </c>
      <c r="F399" s="88" t="s">
        <v>1243</v>
      </c>
      <c r="G399" s="14"/>
    </row>
    <row r="400" spans="1:11" ht="47.25" customHeight="1">
      <c r="A400" s="11"/>
      <c r="B400" s="144"/>
      <c r="C400" s="144" t="s">
        <v>731</v>
      </c>
      <c r="D400" s="22">
        <v>1</v>
      </c>
      <c r="E400" s="67" t="s">
        <v>200</v>
      </c>
      <c r="F400" s="88" t="s">
        <v>1243</v>
      </c>
      <c r="G400" s="14"/>
    </row>
    <row r="401" spans="1:7" ht="35.25" customHeight="1">
      <c r="A401" s="11"/>
      <c r="B401" s="144"/>
      <c r="C401" s="144" t="s">
        <v>1276</v>
      </c>
      <c r="D401" s="22">
        <v>1</v>
      </c>
      <c r="E401" s="67" t="s">
        <v>200</v>
      </c>
      <c r="F401" s="88" t="s">
        <v>1243</v>
      </c>
      <c r="G401" s="14"/>
    </row>
    <row r="402" spans="1:7" ht="31.5" customHeight="1">
      <c r="A402" s="11"/>
      <c r="B402" s="144"/>
      <c r="C402" s="144" t="s">
        <v>1408</v>
      </c>
      <c r="D402" s="22">
        <v>1</v>
      </c>
      <c r="E402" s="67" t="s">
        <v>200</v>
      </c>
      <c r="F402" s="88" t="s">
        <v>1243</v>
      </c>
      <c r="G402" s="14"/>
    </row>
    <row r="403" spans="1:7" ht="47.25" customHeight="1">
      <c r="A403" s="11" t="s">
        <v>732</v>
      </c>
      <c r="B403" s="15" t="s">
        <v>733</v>
      </c>
      <c r="C403" s="87" t="s">
        <v>1244</v>
      </c>
      <c r="D403" s="22">
        <v>1</v>
      </c>
      <c r="E403" s="42" t="s">
        <v>421</v>
      </c>
      <c r="F403" s="42" t="s">
        <v>1245</v>
      </c>
      <c r="G403" s="14"/>
    </row>
    <row r="404" spans="1:7" ht="151.5" customHeight="1">
      <c r="A404" s="11"/>
      <c r="B404" s="15"/>
      <c r="C404" s="161" t="s">
        <v>734</v>
      </c>
      <c r="D404" s="22">
        <v>1</v>
      </c>
      <c r="E404" s="42" t="s">
        <v>70</v>
      </c>
      <c r="F404" s="42" t="s">
        <v>1246</v>
      </c>
      <c r="G404" s="14"/>
    </row>
    <row r="405" spans="1:7" ht="47.25" customHeight="1">
      <c r="A405" s="11" t="s">
        <v>735</v>
      </c>
      <c r="B405" s="15" t="s">
        <v>1095</v>
      </c>
      <c r="C405" s="162" t="s">
        <v>736</v>
      </c>
      <c r="D405" s="22">
        <v>1</v>
      </c>
      <c r="E405" s="42" t="s">
        <v>70</v>
      </c>
      <c r="F405" s="88" t="s">
        <v>1243</v>
      </c>
      <c r="G405" s="14"/>
    </row>
    <row r="406" spans="1:7" ht="47.25" customHeight="1">
      <c r="A406" s="11"/>
      <c r="B406" s="15"/>
      <c r="C406" s="162" t="s">
        <v>737</v>
      </c>
      <c r="D406" s="22">
        <v>1</v>
      </c>
      <c r="E406" s="42" t="s">
        <v>84</v>
      </c>
      <c r="F406" s="88" t="s">
        <v>1243</v>
      </c>
      <c r="G406" s="14"/>
    </row>
    <row r="407" spans="1:7" ht="47.25" customHeight="1">
      <c r="A407" s="11"/>
      <c r="B407" s="15"/>
      <c r="C407" s="162" t="s">
        <v>1096</v>
      </c>
      <c r="D407" s="22">
        <v>1</v>
      </c>
      <c r="E407" s="42" t="s">
        <v>70</v>
      </c>
      <c r="F407" s="88" t="s">
        <v>1243</v>
      </c>
      <c r="G407" s="14"/>
    </row>
    <row r="408" spans="1:7" ht="47.25" customHeight="1">
      <c r="A408" s="11"/>
      <c r="B408" s="15"/>
      <c r="C408" s="162" t="s">
        <v>738</v>
      </c>
      <c r="D408" s="22">
        <v>1</v>
      </c>
      <c r="E408" s="42" t="s">
        <v>84</v>
      </c>
      <c r="F408" s="88" t="s">
        <v>1243</v>
      </c>
      <c r="G408" s="14"/>
    </row>
    <row r="409" spans="1:7" ht="46.5" customHeight="1">
      <c r="A409" s="11" t="s">
        <v>739</v>
      </c>
      <c r="B409" s="15" t="s">
        <v>740</v>
      </c>
      <c r="C409" s="163" t="s">
        <v>741</v>
      </c>
      <c r="D409" s="22">
        <v>1</v>
      </c>
      <c r="E409" s="42" t="s">
        <v>200</v>
      </c>
      <c r="F409" s="88" t="s">
        <v>1243</v>
      </c>
      <c r="G409" s="14"/>
    </row>
    <row r="410" spans="1:7" ht="78" customHeight="1">
      <c r="A410" s="11"/>
      <c r="B410" s="15"/>
      <c r="C410" s="163" t="s">
        <v>742</v>
      </c>
      <c r="D410" s="22">
        <v>1</v>
      </c>
      <c r="E410" s="42" t="s">
        <v>743</v>
      </c>
      <c r="F410" s="42" t="s">
        <v>744</v>
      </c>
      <c r="G410" s="14"/>
    </row>
    <row r="411" spans="1:7" ht="63.75" customHeight="1">
      <c r="A411" s="11"/>
      <c r="B411" s="15"/>
      <c r="C411" s="163" t="s">
        <v>745</v>
      </c>
      <c r="D411" s="22">
        <v>1</v>
      </c>
      <c r="E411" s="42" t="s">
        <v>746</v>
      </c>
      <c r="F411" s="42" t="s">
        <v>1206</v>
      </c>
      <c r="G411" s="14"/>
    </row>
    <row r="412" spans="1:7" ht="96.75" customHeight="1">
      <c r="A412" s="11"/>
      <c r="B412" s="15"/>
      <c r="C412" s="163" t="s">
        <v>1375</v>
      </c>
      <c r="D412" s="22">
        <v>1</v>
      </c>
      <c r="E412" s="42" t="s">
        <v>747</v>
      </c>
      <c r="F412" s="42" t="s">
        <v>1207</v>
      </c>
      <c r="G412" s="14"/>
    </row>
    <row r="413" spans="1:7" ht="93" customHeight="1">
      <c r="A413" s="11"/>
      <c r="B413" s="15"/>
      <c r="C413" s="161" t="s">
        <v>90</v>
      </c>
      <c r="D413" s="22">
        <v>1</v>
      </c>
      <c r="E413" s="42" t="s">
        <v>70</v>
      </c>
      <c r="F413" s="42" t="s">
        <v>748</v>
      </c>
      <c r="G413" s="14"/>
    </row>
    <row r="414" spans="1:7" ht="47.25" customHeight="1">
      <c r="A414" s="11" t="s">
        <v>749</v>
      </c>
      <c r="B414" s="15" t="s">
        <v>1097</v>
      </c>
      <c r="C414" s="161" t="s">
        <v>1376</v>
      </c>
      <c r="D414" s="22">
        <v>1</v>
      </c>
      <c r="E414" s="42" t="s">
        <v>70</v>
      </c>
      <c r="F414" s="42" t="s">
        <v>1193</v>
      </c>
      <c r="G414" s="14"/>
    </row>
    <row r="415" spans="1:7" ht="47.25" customHeight="1">
      <c r="A415" s="11"/>
      <c r="B415" s="15"/>
      <c r="C415" s="161" t="s">
        <v>750</v>
      </c>
      <c r="D415" s="22">
        <v>1</v>
      </c>
      <c r="E415" s="42" t="s">
        <v>70</v>
      </c>
      <c r="F415" s="42" t="s">
        <v>1193</v>
      </c>
      <c r="G415" s="14"/>
    </row>
    <row r="416" spans="1:7" ht="93.75" customHeight="1">
      <c r="A416" s="11" t="s">
        <v>751</v>
      </c>
      <c r="B416" s="15" t="s">
        <v>752</v>
      </c>
      <c r="C416" s="161" t="s">
        <v>1098</v>
      </c>
      <c r="D416" s="22">
        <v>1</v>
      </c>
      <c r="E416" s="42" t="s">
        <v>70</v>
      </c>
      <c r="F416" s="42" t="s">
        <v>1377</v>
      </c>
      <c r="G416" s="14"/>
    </row>
    <row r="417" spans="1:11" ht="47.25" customHeight="1">
      <c r="A417" s="11"/>
      <c r="B417" s="15"/>
      <c r="C417" s="161" t="s">
        <v>753</v>
      </c>
      <c r="D417" s="22">
        <v>1</v>
      </c>
      <c r="E417" s="42" t="s">
        <v>70</v>
      </c>
      <c r="F417" s="42" t="s">
        <v>754</v>
      </c>
      <c r="G417" s="14"/>
    </row>
    <row r="418" spans="1:11" ht="47.25" customHeight="1">
      <c r="A418" s="11"/>
      <c r="B418" s="15"/>
      <c r="C418" s="161" t="s">
        <v>755</v>
      </c>
      <c r="D418" s="22">
        <v>1</v>
      </c>
      <c r="E418" s="42" t="s">
        <v>70</v>
      </c>
      <c r="F418" s="42" t="s">
        <v>1378</v>
      </c>
      <c r="G418" s="14"/>
    </row>
    <row r="419" spans="1:11" ht="47.25" customHeight="1">
      <c r="A419" s="11" t="s">
        <v>756</v>
      </c>
      <c r="B419" s="15" t="s">
        <v>757</v>
      </c>
      <c r="C419" s="161" t="s">
        <v>758</v>
      </c>
      <c r="D419" s="22">
        <v>1</v>
      </c>
      <c r="E419" s="42" t="s">
        <v>70</v>
      </c>
      <c r="F419" s="42" t="s">
        <v>1378</v>
      </c>
      <c r="G419" s="14"/>
    </row>
    <row r="420" spans="1:11" ht="47.25" customHeight="1">
      <c r="A420" s="11"/>
      <c r="B420" s="15"/>
      <c r="C420" s="161" t="s">
        <v>759</v>
      </c>
      <c r="D420" s="22">
        <v>1</v>
      </c>
      <c r="E420" s="42" t="s">
        <v>70</v>
      </c>
      <c r="F420" s="42" t="s">
        <v>1378</v>
      </c>
      <c r="G420" s="14"/>
    </row>
    <row r="421" spans="1:11" ht="60.75" customHeight="1">
      <c r="A421" s="145" t="s">
        <v>760</v>
      </c>
      <c r="B421" s="15" t="s">
        <v>761</v>
      </c>
      <c r="C421" s="161" t="s">
        <v>762</v>
      </c>
      <c r="D421" s="22">
        <v>1</v>
      </c>
      <c r="E421" s="42" t="s">
        <v>95</v>
      </c>
      <c r="F421" s="42" t="s">
        <v>763</v>
      </c>
      <c r="G421" s="14"/>
    </row>
    <row r="422" spans="1:11" ht="80.25" customHeight="1">
      <c r="A422" s="11"/>
      <c r="B422" s="15"/>
      <c r="C422" s="161" t="s">
        <v>1099</v>
      </c>
      <c r="D422" s="22">
        <v>1</v>
      </c>
      <c r="E422" s="42" t="s">
        <v>200</v>
      </c>
      <c r="F422" s="42" t="s">
        <v>1379</v>
      </c>
      <c r="G422" s="14"/>
    </row>
    <row r="423" spans="1:11" ht="80.25" customHeight="1">
      <c r="A423" s="11"/>
      <c r="B423" s="15"/>
      <c r="C423" s="161" t="s">
        <v>764</v>
      </c>
      <c r="D423" s="22">
        <v>1</v>
      </c>
      <c r="E423" s="42" t="s">
        <v>200</v>
      </c>
      <c r="F423" s="42" t="s">
        <v>765</v>
      </c>
      <c r="G423" s="14"/>
    </row>
    <row r="424" spans="1:11" ht="61.5" customHeight="1">
      <c r="A424" s="11" t="s">
        <v>766</v>
      </c>
      <c r="B424" s="15" t="s">
        <v>767</v>
      </c>
      <c r="C424" s="87" t="s">
        <v>1247</v>
      </c>
      <c r="D424" s="22">
        <v>1</v>
      </c>
      <c r="E424" s="67" t="s">
        <v>768</v>
      </c>
      <c r="F424" s="42"/>
      <c r="G424" s="14"/>
    </row>
    <row r="425" spans="1:11" ht="57.95" customHeight="1">
      <c r="A425" s="11"/>
      <c r="B425" s="15"/>
      <c r="C425" s="87" t="s">
        <v>1100</v>
      </c>
      <c r="D425" s="22">
        <v>1</v>
      </c>
      <c r="E425" s="67" t="s">
        <v>768</v>
      </c>
      <c r="F425" s="42"/>
      <c r="G425" s="14"/>
    </row>
    <row r="426" spans="1:11" ht="40.35" customHeight="1">
      <c r="A426" s="47" t="s">
        <v>769</v>
      </c>
      <c r="B426" s="233" t="s">
        <v>770</v>
      </c>
      <c r="C426" s="234"/>
      <c r="D426" s="235"/>
      <c r="E426" s="235"/>
      <c r="F426" s="235"/>
      <c r="G426" s="236"/>
      <c r="H426" s="189">
        <f>SUM(D427:D435)</f>
        <v>8</v>
      </c>
      <c r="I426" s="189">
        <f>COUNT(D427:D435)*2</f>
        <v>16</v>
      </c>
      <c r="J426" s="189">
        <f>H426*100/I426</f>
        <v>50</v>
      </c>
    </row>
    <row r="427" spans="1:11" ht="76.5" customHeight="1">
      <c r="A427" s="11" t="s">
        <v>771</v>
      </c>
      <c r="B427" s="15" t="s">
        <v>1101</v>
      </c>
      <c r="C427" s="64" t="s">
        <v>772</v>
      </c>
      <c r="D427" s="14">
        <v>1</v>
      </c>
      <c r="E427" s="8" t="s">
        <v>773</v>
      </c>
      <c r="F427" s="15" t="s">
        <v>774</v>
      </c>
      <c r="G427" s="14"/>
    </row>
    <row r="428" spans="1:11" ht="52.7" customHeight="1">
      <c r="A428" s="11"/>
      <c r="B428" s="15"/>
      <c r="C428" s="64" t="s">
        <v>775</v>
      </c>
      <c r="D428" s="14">
        <v>1</v>
      </c>
      <c r="E428" s="8" t="s">
        <v>1080</v>
      </c>
      <c r="F428" s="8" t="s">
        <v>1194</v>
      </c>
      <c r="G428" s="14"/>
    </row>
    <row r="429" spans="1:11" ht="45" hidden="1" customHeight="1">
      <c r="A429" s="5" t="s">
        <v>776</v>
      </c>
      <c r="B429" s="16" t="s">
        <v>777</v>
      </c>
      <c r="C429" s="7"/>
      <c r="D429" s="7"/>
      <c r="E429" s="8"/>
      <c r="F429" s="7"/>
      <c r="G429" s="7"/>
      <c r="H429" s="2"/>
      <c r="I429" s="2"/>
      <c r="J429" s="1"/>
      <c r="K429" s="1"/>
    </row>
    <row r="430" spans="1:11" ht="45" customHeight="1">
      <c r="A430" s="11"/>
      <c r="B430" s="83"/>
      <c r="C430" s="146" t="s">
        <v>778</v>
      </c>
      <c r="D430" s="14">
        <v>1</v>
      </c>
      <c r="E430" s="38" t="s">
        <v>779</v>
      </c>
      <c r="F430" s="90" t="s">
        <v>1261</v>
      </c>
      <c r="G430" s="38"/>
    </row>
    <row r="431" spans="1:11" ht="90.75" customHeight="1">
      <c r="A431" s="11" t="s">
        <v>776</v>
      </c>
      <c r="B431" s="15" t="s">
        <v>1102</v>
      </c>
      <c r="C431" s="64" t="s">
        <v>780</v>
      </c>
      <c r="D431" s="14">
        <v>1</v>
      </c>
      <c r="E431" s="8" t="s">
        <v>768</v>
      </c>
      <c r="F431" s="15" t="s">
        <v>781</v>
      </c>
      <c r="G431" s="14"/>
    </row>
    <row r="432" spans="1:11" ht="47.25" customHeight="1">
      <c r="A432" s="11" t="s">
        <v>782</v>
      </c>
      <c r="B432" s="15" t="s">
        <v>783</v>
      </c>
      <c r="C432" s="64" t="s">
        <v>784</v>
      </c>
      <c r="D432" s="14">
        <v>1</v>
      </c>
      <c r="E432" s="8" t="s">
        <v>70</v>
      </c>
      <c r="F432" s="15" t="s">
        <v>1409</v>
      </c>
      <c r="G432" s="14"/>
    </row>
    <row r="433" spans="1:11" ht="47.25" customHeight="1">
      <c r="A433" s="11"/>
      <c r="B433" s="15"/>
      <c r="C433" s="64" t="s">
        <v>842</v>
      </c>
      <c r="D433" s="14">
        <v>1</v>
      </c>
      <c r="E433" s="8" t="s">
        <v>773</v>
      </c>
      <c r="F433" s="15"/>
      <c r="G433" s="8"/>
    </row>
    <row r="434" spans="1:11" ht="47.25" customHeight="1">
      <c r="A434" s="11"/>
      <c r="B434" s="15"/>
      <c r="C434" s="64" t="s">
        <v>843</v>
      </c>
      <c r="D434" s="14">
        <v>1</v>
      </c>
      <c r="E434" s="8" t="s">
        <v>773</v>
      </c>
      <c r="F434" s="15" t="s">
        <v>843</v>
      </c>
      <c r="G434" s="8"/>
    </row>
    <row r="435" spans="1:11" ht="47.25" customHeight="1">
      <c r="A435" s="89" t="s">
        <v>844</v>
      </c>
      <c r="B435" s="15" t="s">
        <v>845</v>
      </c>
      <c r="C435" s="64" t="s">
        <v>846</v>
      </c>
      <c r="D435" s="14">
        <v>1</v>
      </c>
      <c r="E435" s="8" t="s">
        <v>70</v>
      </c>
      <c r="F435" s="15" t="s">
        <v>1380</v>
      </c>
      <c r="G435" s="8"/>
    </row>
    <row r="436" spans="1:11" ht="47.25" hidden="1" customHeight="1">
      <c r="A436" s="5" t="s">
        <v>785</v>
      </c>
      <c r="B436" s="16" t="s">
        <v>786</v>
      </c>
      <c r="C436" s="7"/>
      <c r="D436" s="7"/>
      <c r="E436" s="8"/>
      <c r="F436" s="7"/>
      <c r="G436" s="7"/>
      <c r="H436" s="2"/>
      <c r="I436" s="2"/>
      <c r="J436" s="1"/>
      <c r="K436" s="1"/>
    </row>
    <row r="437" spans="1:11" ht="40.35" hidden="1" customHeight="1">
      <c r="A437" s="77" t="s">
        <v>787</v>
      </c>
      <c r="B437" s="233" t="s">
        <v>788</v>
      </c>
      <c r="C437" s="237"/>
      <c r="D437" s="237"/>
      <c r="E437" s="237"/>
      <c r="F437" s="237"/>
      <c r="G437" s="236"/>
      <c r="H437" s="2"/>
      <c r="I437" s="2"/>
      <c r="J437" s="1"/>
      <c r="K437" s="1"/>
    </row>
    <row r="438" spans="1:11" ht="60" hidden="1" customHeight="1">
      <c r="A438" s="5" t="s">
        <v>789</v>
      </c>
      <c r="B438" s="34" t="s">
        <v>790</v>
      </c>
      <c r="C438" s="7"/>
      <c r="D438" s="7"/>
      <c r="E438" s="8"/>
      <c r="F438" s="7"/>
      <c r="G438" s="7"/>
      <c r="H438" s="2"/>
      <c r="I438" s="2"/>
      <c r="J438" s="1"/>
      <c r="K438" s="1"/>
    </row>
    <row r="439" spans="1:11" ht="31.5" hidden="1" customHeight="1">
      <c r="A439" s="5" t="s">
        <v>791</v>
      </c>
      <c r="B439" s="33" t="s">
        <v>792</v>
      </c>
      <c r="C439" s="7"/>
      <c r="D439" s="7"/>
      <c r="E439" s="8"/>
      <c r="F439" s="7"/>
      <c r="G439" s="7"/>
      <c r="H439" s="2"/>
      <c r="I439" s="2"/>
      <c r="J439" s="1"/>
      <c r="K439" s="1"/>
    </row>
    <row r="440" spans="1:11" ht="47.25" hidden="1" customHeight="1">
      <c r="A440" s="5" t="s">
        <v>793</v>
      </c>
      <c r="B440" s="34" t="s">
        <v>794</v>
      </c>
      <c r="C440" s="7"/>
      <c r="D440" s="7"/>
      <c r="E440" s="8"/>
      <c r="F440" s="7"/>
      <c r="G440" s="7"/>
      <c r="H440" s="2"/>
      <c r="I440" s="2"/>
      <c r="J440" s="1"/>
      <c r="K440" s="1"/>
    </row>
    <row r="441" spans="1:11" ht="47.25" hidden="1" customHeight="1">
      <c r="A441" s="5" t="s">
        <v>795</v>
      </c>
      <c r="B441" s="34" t="s">
        <v>796</v>
      </c>
      <c r="C441" s="7"/>
      <c r="D441" s="7"/>
      <c r="E441" s="8"/>
      <c r="F441" s="7"/>
      <c r="G441" s="7"/>
      <c r="H441" s="2"/>
      <c r="I441" s="2"/>
      <c r="J441" s="1"/>
      <c r="K441" s="1"/>
    </row>
    <row r="442" spans="1:11" ht="47.25" hidden="1" customHeight="1">
      <c r="A442" s="5" t="s">
        <v>797</v>
      </c>
      <c r="B442" s="34" t="s">
        <v>798</v>
      </c>
      <c r="C442" s="7"/>
      <c r="D442" s="7"/>
      <c r="E442" s="8"/>
      <c r="F442" s="7"/>
      <c r="G442" s="7"/>
      <c r="H442" s="2"/>
      <c r="I442" s="2"/>
      <c r="J442" s="1"/>
      <c r="K442" s="1"/>
    </row>
    <row r="443" spans="1:11" ht="31.5" hidden="1" customHeight="1">
      <c r="A443" s="5" t="s">
        <v>799</v>
      </c>
      <c r="B443" s="34" t="s">
        <v>800</v>
      </c>
      <c r="C443" s="7"/>
      <c r="D443" s="7"/>
      <c r="E443" s="8"/>
      <c r="F443" s="7"/>
      <c r="G443" s="7"/>
      <c r="H443" s="2"/>
      <c r="I443" s="2"/>
      <c r="J443" s="1"/>
      <c r="K443" s="1"/>
    </row>
    <row r="444" spans="1:11" ht="47.25" hidden="1" customHeight="1">
      <c r="A444" s="5" t="s">
        <v>801</v>
      </c>
      <c r="B444" s="34" t="s">
        <v>1381</v>
      </c>
      <c r="C444" s="7"/>
      <c r="D444" s="7"/>
      <c r="E444" s="8"/>
      <c r="F444" s="7"/>
      <c r="G444" s="7"/>
      <c r="H444" s="2"/>
      <c r="I444" s="2"/>
      <c r="J444" s="1"/>
      <c r="K444" s="1"/>
    </row>
    <row r="445" spans="1:11" ht="40.35" hidden="1" customHeight="1">
      <c r="A445" s="77" t="s">
        <v>802</v>
      </c>
      <c r="B445" s="233" t="s">
        <v>803</v>
      </c>
      <c r="C445" s="237"/>
      <c r="D445" s="237"/>
      <c r="E445" s="237"/>
      <c r="F445" s="237"/>
      <c r="G445" s="236"/>
      <c r="H445" s="2"/>
      <c r="I445" s="2"/>
      <c r="J445" s="1"/>
      <c r="K445" s="1"/>
    </row>
    <row r="446" spans="1:11" ht="31.5" hidden="1" customHeight="1">
      <c r="A446" s="5" t="s">
        <v>804</v>
      </c>
      <c r="B446" s="34" t="s">
        <v>805</v>
      </c>
      <c r="C446" s="7"/>
      <c r="D446" s="7"/>
      <c r="E446" s="8"/>
      <c r="F446" s="7"/>
      <c r="G446" s="7"/>
      <c r="H446" s="2"/>
      <c r="I446" s="2"/>
      <c r="J446" s="1"/>
      <c r="K446" s="1"/>
    </row>
    <row r="447" spans="1:11" ht="31.5" hidden="1" customHeight="1">
      <c r="A447" s="5" t="s">
        <v>806</v>
      </c>
      <c r="B447" s="34" t="s">
        <v>807</v>
      </c>
      <c r="C447" s="7"/>
      <c r="D447" s="7"/>
      <c r="E447" s="8"/>
      <c r="F447" s="7"/>
      <c r="G447" s="7"/>
      <c r="H447" s="2"/>
      <c r="I447" s="2"/>
      <c r="J447" s="1"/>
      <c r="K447" s="1"/>
    </row>
    <row r="448" spans="1:11" ht="31.5" hidden="1" customHeight="1">
      <c r="A448" s="5" t="s">
        <v>808</v>
      </c>
      <c r="B448" s="34" t="s">
        <v>809</v>
      </c>
      <c r="C448" s="7"/>
      <c r="D448" s="7"/>
      <c r="E448" s="8"/>
      <c r="F448" s="7"/>
      <c r="G448" s="7"/>
      <c r="H448" s="2"/>
      <c r="I448" s="2"/>
      <c r="J448" s="1"/>
      <c r="K448" s="1"/>
    </row>
    <row r="449" spans="1:11" ht="31.5" hidden="1" customHeight="1">
      <c r="A449" s="5" t="s">
        <v>810</v>
      </c>
      <c r="B449" s="34" t="s">
        <v>811</v>
      </c>
      <c r="C449" s="7"/>
      <c r="D449" s="7"/>
      <c r="E449" s="8"/>
      <c r="F449" s="7"/>
      <c r="G449" s="7"/>
      <c r="H449" s="2"/>
      <c r="I449" s="2"/>
      <c r="J449" s="1"/>
      <c r="K449" s="1"/>
    </row>
    <row r="450" spans="1:11" ht="31.5" hidden="1" customHeight="1">
      <c r="A450" s="5" t="s">
        <v>812</v>
      </c>
      <c r="B450" s="34" t="s">
        <v>813</v>
      </c>
      <c r="C450" s="7"/>
      <c r="D450" s="7"/>
      <c r="E450" s="8"/>
      <c r="F450" s="7"/>
      <c r="G450" s="7"/>
      <c r="H450" s="2"/>
      <c r="I450" s="2"/>
      <c r="J450" s="1"/>
      <c r="K450" s="1"/>
    </row>
    <row r="451" spans="1:11" ht="47.25" hidden="1" customHeight="1">
      <c r="A451" s="5" t="s">
        <v>814</v>
      </c>
      <c r="B451" s="34" t="s">
        <v>815</v>
      </c>
      <c r="C451" s="7"/>
      <c r="D451" s="7"/>
      <c r="E451" s="8"/>
      <c r="F451" s="7"/>
      <c r="G451" s="7"/>
      <c r="H451" s="2"/>
      <c r="I451" s="2"/>
      <c r="J451" s="1"/>
      <c r="K451" s="1"/>
    </row>
    <row r="452" spans="1:11" ht="40.35" hidden="1" customHeight="1">
      <c r="A452" s="77" t="s">
        <v>816</v>
      </c>
      <c r="B452" s="233" t="s">
        <v>817</v>
      </c>
      <c r="C452" s="237"/>
      <c r="D452" s="237"/>
      <c r="E452" s="237"/>
      <c r="F452" s="237"/>
      <c r="G452" s="236"/>
      <c r="H452" s="2"/>
      <c r="I452" s="2"/>
      <c r="J452" s="1"/>
      <c r="K452" s="1"/>
    </row>
    <row r="453" spans="1:11" ht="31.5" hidden="1" customHeight="1">
      <c r="A453" s="5" t="s">
        <v>818</v>
      </c>
      <c r="B453" s="34" t="s">
        <v>819</v>
      </c>
      <c r="C453" s="7"/>
      <c r="D453" s="7"/>
      <c r="E453" s="8"/>
      <c r="F453" s="7"/>
      <c r="G453" s="7"/>
      <c r="H453" s="2"/>
      <c r="I453" s="2"/>
      <c r="J453" s="1"/>
      <c r="K453" s="1"/>
    </row>
    <row r="454" spans="1:11" ht="31.5" hidden="1" customHeight="1">
      <c r="A454" s="5" t="s">
        <v>820</v>
      </c>
      <c r="B454" s="34" t="s">
        <v>821</v>
      </c>
      <c r="C454" s="7"/>
      <c r="D454" s="7"/>
      <c r="E454" s="8"/>
      <c r="F454" s="7"/>
      <c r="G454" s="7"/>
      <c r="H454" s="2"/>
      <c r="I454" s="2"/>
      <c r="J454" s="1"/>
      <c r="K454" s="1"/>
    </row>
    <row r="455" spans="1:11" ht="31.5" hidden="1" customHeight="1">
      <c r="A455" s="5" t="s">
        <v>822</v>
      </c>
      <c r="B455" s="34" t="s">
        <v>823</v>
      </c>
      <c r="C455" s="7"/>
      <c r="D455" s="7"/>
      <c r="E455" s="8"/>
      <c r="F455" s="7"/>
      <c r="G455" s="7"/>
      <c r="H455" s="2"/>
      <c r="I455" s="2"/>
      <c r="J455" s="1"/>
      <c r="K455" s="1"/>
    </row>
    <row r="456" spans="1:11" ht="47.25" hidden="1" customHeight="1">
      <c r="A456" s="5" t="s">
        <v>824</v>
      </c>
      <c r="B456" s="34" t="s">
        <v>825</v>
      </c>
      <c r="C456" s="7"/>
      <c r="D456" s="7"/>
      <c r="E456" s="8"/>
      <c r="F456" s="7"/>
      <c r="G456" s="7"/>
      <c r="H456" s="2"/>
      <c r="I456" s="2"/>
      <c r="J456" s="1"/>
      <c r="K456" s="1"/>
    </row>
    <row r="457" spans="1:11" ht="47.25" hidden="1" customHeight="1">
      <c r="A457" s="85"/>
      <c r="B457" s="91"/>
      <c r="C457" s="7"/>
      <c r="D457" s="7"/>
      <c r="E457" s="8"/>
      <c r="F457" s="7"/>
      <c r="G457" s="7"/>
      <c r="H457" s="2"/>
      <c r="I457" s="2"/>
      <c r="J457" s="1"/>
      <c r="K457" s="1"/>
    </row>
    <row r="458" spans="1:11" ht="40.35" hidden="1" customHeight="1">
      <c r="A458" s="77" t="s">
        <v>826</v>
      </c>
      <c r="B458" s="233" t="s">
        <v>827</v>
      </c>
      <c r="C458" s="237"/>
      <c r="D458" s="237"/>
      <c r="E458" s="237"/>
      <c r="F458" s="237"/>
      <c r="G458" s="236"/>
      <c r="H458" s="2"/>
      <c r="I458" s="2"/>
      <c r="J458" s="1"/>
      <c r="K458" s="1"/>
    </row>
    <row r="459" spans="1:11" ht="47.25" hidden="1" customHeight="1">
      <c r="A459" s="5" t="s">
        <v>828</v>
      </c>
      <c r="B459" s="16" t="s">
        <v>112</v>
      </c>
      <c r="C459" s="7"/>
      <c r="D459" s="7"/>
      <c r="E459" s="8"/>
      <c r="F459" s="7"/>
      <c r="G459" s="7"/>
      <c r="H459" s="2"/>
      <c r="I459" s="2"/>
      <c r="J459" s="1"/>
      <c r="K459" s="1"/>
    </row>
    <row r="460" spans="1:11" ht="47.25" hidden="1" customHeight="1">
      <c r="A460" s="5" t="s">
        <v>829</v>
      </c>
      <c r="B460" s="16" t="s">
        <v>114</v>
      </c>
      <c r="C460" s="7"/>
      <c r="D460" s="7"/>
      <c r="E460" s="8"/>
      <c r="F460" s="7"/>
      <c r="G460" s="7"/>
      <c r="H460" s="2"/>
      <c r="I460" s="2"/>
      <c r="J460" s="1"/>
      <c r="K460" s="1"/>
    </row>
    <row r="461" spans="1:11" ht="47.25" hidden="1" customHeight="1">
      <c r="A461" s="5" t="s">
        <v>830</v>
      </c>
      <c r="B461" s="16" t="s">
        <v>116</v>
      </c>
      <c r="C461" s="7"/>
      <c r="D461" s="7"/>
      <c r="E461" s="8"/>
      <c r="F461" s="7"/>
      <c r="G461" s="7"/>
      <c r="H461" s="2"/>
      <c r="I461" s="2"/>
      <c r="J461" s="1"/>
      <c r="K461" s="1"/>
    </row>
    <row r="462" spans="1:11" ht="47.25" hidden="1" customHeight="1">
      <c r="A462" s="5" t="s">
        <v>831</v>
      </c>
      <c r="B462" s="16" t="s">
        <v>118</v>
      </c>
      <c r="C462" s="7"/>
      <c r="D462" s="7"/>
      <c r="E462" s="8"/>
      <c r="F462" s="7"/>
      <c r="G462" s="7"/>
      <c r="H462" s="2"/>
      <c r="I462" s="2"/>
      <c r="J462" s="1"/>
      <c r="K462" s="1"/>
    </row>
    <row r="463" spans="1:11" ht="47.25" hidden="1" customHeight="1">
      <c r="A463" s="5" t="s">
        <v>832</v>
      </c>
      <c r="B463" s="16" t="s">
        <v>833</v>
      </c>
      <c r="C463" s="7"/>
      <c r="D463" s="7"/>
      <c r="E463" s="8"/>
      <c r="F463" s="7"/>
      <c r="G463" s="7"/>
      <c r="H463" s="2"/>
      <c r="I463" s="2"/>
      <c r="J463" s="1"/>
      <c r="K463" s="1"/>
    </row>
    <row r="464" spans="1:11" ht="78.75" hidden="1" customHeight="1">
      <c r="A464" s="5" t="s">
        <v>834</v>
      </c>
      <c r="B464" s="16" t="s">
        <v>122</v>
      </c>
      <c r="C464" s="7"/>
      <c r="D464" s="7"/>
      <c r="E464" s="8"/>
      <c r="F464" s="7"/>
      <c r="G464" s="7"/>
      <c r="H464" s="2"/>
      <c r="I464" s="2"/>
      <c r="J464" s="1"/>
      <c r="K464" s="1"/>
    </row>
    <row r="465" spans="1:11" ht="47.25" hidden="1" customHeight="1">
      <c r="A465" s="5" t="s">
        <v>835</v>
      </c>
      <c r="B465" s="16" t="s">
        <v>124</v>
      </c>
      <c r="C465" s="7"/>
      <c r="D465" s="7"/>
      <c r="E465" s="8"/>
      <c r="F465" s="7"/>
      <c r="G465" s="7"/>
      <c r="H465" s="2"/>
      <c r="I465" s="2"/>
      <c r="J465" s="1"/>
      <c r="K465" s="1"/>
    </row>
    <row r="466" spans="1:11" ht="47.25" hidden="1" customHeight="1">
      <c r="A466" s="5" t="s">
        <v>836</v>
      </c>
      <c r="B466" s="16" t="s">
        <v>837</v>
      </c>
      <c r="C466" s="7"/>
      <c r="D466" s="7"/>
      <c r="E466" s="8"/>
      <c r="F466" s="7"/>
      <c r="G466" s="7"/>
      <c r="H466" s="2"/>
      <c r="I466" s="2"/>
      <c r="J466" s="1"/>
      <c r="K466" s="1"/>
    </row>
    <row r="467" spans="1:11" ht="47.25" hidden="1">
      <c r="A467" s="5" t="s">
        <v>838</v>
      </c>
      <c r="B467" s="34" t="s">
        <v>839</v>
      </c>
      <c r="C467" s="7"/>
      <c r="D467" s="7"/>
      <c r="E467" s="8"/>
      <c r="F467" s="7"/>
      <c r="G467" s="7"/>
      <c r="H467" s="2"/>
      <c r="I467" s="2"/>
      <c r="J467" s="1"/>
      <c r="K467" s="1"/>
    </row>
    <row r="468" spans="1:11" ht="63" hidden="1" customHeight="1">
      <c r="A468" s="35" t="s">
        <v>840</v>
      </c>
      <c r="B468" s="92" t="s">
        <v>841</v>
      </c>
      <c r="C468" s="93"/>
      <c r="D468" s="37"/>
      <c r="E468" s="38"/>
      <c r="F468" s="37"/>
      <c r="G468" s="37"/>
      <c r="H468" s="2"/>
      <c r="I468" s="2"/>
      <c r="J468" s="1"/>
      <c r="K468" s="1"/>
    </row>
    <row r="469" spans="1:11" ht="31.5" customHeight="1">
      <c r="A469" s="94"/>
      <c r="B469" s="221" t="s">
        <v>847</v>
      </c>
      <c r="C469" s="222"/>
      <c r="D469" s="223"/>
      <c r="E469" s="223"/>
      <c r="F469" s="224"/>
      <c r="G469" s="221"/>
      <c r="H469" s="189">
        <f>H470+H477+H485+H494+H501+H509</f>
        <v>37</v>
      </c>
      <c r="I469" s="189">
        <f>I470+I477+I485+I494+I501+I509</f>
        <v>74</v>
      </c>
      <c r="J469" s="189">
        <f>H469*100/I469</f>
        <v>50</v>
      </c>
    </row>
    <row r="470" spans="1:11" ht="40.35" customHeight="1">
      <c r="A470" s="17" t="s">
        <v>848</v>
      </c>
      <c r="B470" s="203" t="s">
        <v>849</v>
      </c>
      <c r="C470" s="204"/>
      <c r="D470" s="205"/>
      <c r="E470" s="205"/>
      <c r="F470" s="205"/>
      <c r="G470" s="206"/>
      <c r="H470" s="189">
        <f>SUM(D472:D475)</f>
        <v>3</v>
      </c>
      <c r="I470" s="189">
        <f>COUNT(D472:D475)*2</f>
        <v>6</v>
      </c>
      <c r="J470" s="189">
        <f>H470*100/I470</f>
        <v>50</v>
      </c>
    </row>
    <row r="471" spans="1:11" ht="31.5" hidden="1" customHeight="1">
      <c r="A471" s="95" t="s">
        <v>850</v>
      </c>
      <c r="B471" s="6" t="s">
        <v>851</v>
      </c>
      <c r="C471" s="96"/>
      <c r="D471" s="96"/>
      <c r="E471" s="29"/>
      <c r="F471" s="96"/>
      <c r="G471" s="96"/>
      <c r="H471" s="2"/>
      <c r="I471" s="2"/>
      <c r="J471" s="1"/>
      <c r="K471" s="1"/>
    </row>
    <row r="472" spans="1:11" ht="66.75" customHeight="1">
      <c r="A472" s="97" t="s">
        <v>852</v>
      </c>
      <c r="B472" s="125" t="s">
        <v>853</v>
      </c>
      <c r="C472" s="136" t="s">
        <v>854</v>
      </c>
      <c r="D472" s="14">
        <v>1</v>
      </c>
      <c r="E472" s="8" t="s">
        <v>70</v>
      </c>
      <c r="F472" s="15" t="s">
        <v>1248</v>
      </c>
      <c r="G472" s="147"/>
    </row>
    <row r="473" spans="1:11" ht="31.5" hidden="1" customHeight="1">
      <c r="A473" s="95" t="s">
        <v>855</v>
      </c>
      <c r="B473" s="6" t="s">
        <v>856</v>
      </c>
      <c r="C473" s="96"/>
      <c r="D473" s="96"/>
      <c r="E473" s="29"/>
      <c r="F473" s="96"/>
      <c r="G473" s="96"/>
      <c r="H473" s="2"/>
      <c r="I473" s="2"/>
      <c r="J473" s="1"/>
      <c r="K473" s="1"/>
    </row>
    <row r="474" spans="1:11" ht="47.25" customHeight="1">
      <c r="A474" s="97" t="s">
        <v>857</v>
      </c>
      <c r="B474" s="125" t="s">
        <v>858</v>
      </c>
      <c r="C474" s="64" t="s">
        <v>859</v>
      </c>
      <c r="D474" s="14">
        <v>1</v>
      </c>
      <c r="E474" s="8" t="s">
        <v>70</v>
      </c>
      <c r="F474" s="15" t="s">
        <v>1211</v>
      </c>
      <c r="G474" s="147"/>
    </row>
    <row r="475" spans="1:11" ht="31.5" customHeight="1">
      <c r="A475" s="97" t="s">
        <v>860</v>
      </c>
      <c r="B475" s="125" t="s">
        <v>861</v>
      </c>
      <c r="C475" s="153" t="s">
        <v>862</v>
      </c>
      <c r="D475" s="14">
        <v>1</v>
      </c>
      <c r="E475" s="8" t="s">
        <v>70</v>
      </c>
      <c r="F475" s="123" t="s">
        <v>863</v>
      </c>
      <c r="G475" s="147"/>
    </row>
    <row r="476" spans="1:11" ht="30" hidden="1" customHeight="1">
      <c r="A476" s="95" t="s">
        <v>864</v>
      </c>
      <c r="B476" s="99" t="s">
        <v>865</v>
      </c>
      <c r="C476" s="96"/>
      <c r="D476" s="96"/>
      <c r="E476" s="29"/>
      <c r="F476" s="96"/>
      <c r="G476" s="96"/>
      <c r="H476" s="2"/>
      <c r="I476" s="2"/>
      <c r="J476" s="1"/>
      <c r="K476" s="1"/>
    </row>
    <row r="477" spans="1:11" ht="40.35" customHeight="1">
      <c r="A477" s="100" t="s">
        <v>866</v>
      </c>
      <c r="B477" s="203" t="s">
        <v>867</v>
      </c>
      <c r="C477" s="204"/>
      <c r="D477" s="205"/>
      <c r="E477" s="205"/>
      <c r="F477" s="205"/>
      <c r="G477" s="206"/>
      <c r="H477" s="189">
        <f>SUM(D478:D484)</f>
        <v>7</v>
      </c>
      <c r="I477" s="189">
        <f>COUNT(D478:D484)*2</f>
        <v>14</v>
      </c>
      <c r="J477" s="189">
        <f>H477*100/I477</f>
        <v>50</v>
      </c>
    </row>
    <row r="478" spans="1:11" ht="72" customHeight="1">
      <c r="A478" s="97" t="s">
        <v>868</v>
      </c>
      <c r="B478" s="15" t="s">
        <v>869</v>
      </c>
      <c r="C478" s="64" t="s">
        <v>870</v>
      </c>
      <c r="D478" s="14">
        <v>1</v>
      </c>
      <c r="E478" s="8" t="s">
        <v>160</v>
      </c>
      <c r="F478" s="125" t="s">
        <v>871</v>
      </c>
      <c r="G478" s="105"/>
    </row>
    <row r="479" spans="1:11" ht="64.5" customHeight="1">
      <c r="A479" s="97"/>
      <c r="B479" s="15"/>
      <c r="C479" s="64" t="s">
        <v>872</v>
      </c>
      <c r="D479" s="14">
        <v>1</v>
      </c>
      <c r="E479" s="8" t="s">
        <v>273</v>
      </c>
      <c r="F479" s="125" t="s">
        <v>873</v>
      </c>
      <c r="G479" s="101"/>
    </row>
    <row r="480" spans="1:11" ht="47.25" customHeight="1">
      <c r="A480" s="97"/>
      <c r="B480" s="15"/>
      <c r="C480" s="64" t="s">
        <v>874</v>
      </c>
      <c r="D480" s="14">
        <v>1</v>
      </c>
      <c r="E480" s="8" t="s">
        <v>160</v>
      </c>
      <c r="F480" s="125" t="s">
        <v>875</v>
      </c>
      <c r="G480" s="101"/>
    </row>
    <row r="481" spans="1:10" ht="59.1" customHeight="1">
      <c r="A481" s="97"/>
      <c r="B481" s="15"/>
      <c r="C481" s="64" t="s">
        <v>1212</v>
      </c>
      <c r="D481" s="14">
        <v>1</v>
      </c>
      <c r="E481" s="8" t="s">
        <v>160</v>
      </c>
      <c r="F481" s="15" t="s">
        <v>876</v>
      </c>
      <c r="G481" s="101"/>
    </row>
    <row r="482" spans="1:10" ht="56.25" customHeight="1">
      <c r="A482" s="97" t="s">
        <v>877</v>
      </c>
      <c r="B482" s="15" t="s">
        <v>878</v>
      </c>
      <c r="C482" s="64" t="s">
        <v>1382</v>
      </c>
      <c r="D482" s="14">
        <v>1</v>
      </c>
      <c r="E482" s="8" t="s">
        <v>95</v>
      </c>
      <c r="F482" s="9" t="s">
        <v>1273</v>
      </c>
      <c r="G482" s="101"/>
    </row>
    <row r="483" spans="1:10" ht="78.75" customHeight="1">
      <c r="A483" s="97" t="s">
        <v>879</v>
      </c>
      <c r="B483" s="15" t="s">
        <v>880</v>
      </c>
      <c r="C483" s="64" t="s">
        <v>1262</v>
      </c>
      <c r="D483" s="14">
        <v>1</v>
      </c>
      <c r="E483" s="8" t="s">
        <v>160</v>
      </c>
      <c r="F483" s="15" t="s">
        <v>881</v>
      </c>
      <c r="G483" s="101"/>
    </row>
    <row r="484" spans="1:10" ht="54.75" customHeight="1">
      <c r="A484" s="97"/>
      <c r="B484" s="15"/>
      <c r="C484" s="136" t="s">
        <v>882</v>
      </c>
      <c r="D484" s="14">
        <v>1</v>
      </c>
      <c r="E484" s="8" t="s">
        <v>421</v>
      </c>
      <c r="F484" s="15" t="s">
        <v>1383</v>
      </c>
      <c r="G484" s="102"/>
    </row>
    <row r="485" spans="1:10" ht="40.35" customHeight="1">
      <c r="A485" s="100" t="s">
        <v>883</v>
      </c>
      <c r="B485" s="203" t="s">
        <v>884</v>
      </c>
      <c r="C485" s="204"/>
      <c r="D485" s="205"/>
      <c r="E485" s="205"/>
      <c r="F485" s="205"/>
      <c r="G485" s="206"/>
      <c r="H485" s="189">
        <f>SUM(D486:D493)</f>
        <v>8</v>
      </c>
      <c r="I485" s="189">
        <f>COUNT(D486:D493)*2</f>
        <v>16</v>
      </c>
      <c r="J485" s="189">
        <f>H485*100/I485</f>
        <v>50</v>
      </c>
    </row>
    <row r="486" spans="1:10" ht="79.5" customHeight="1">
      <c r="A486" s="97" t="s">
        <v>885</v>
      </c>
      <c r="B486" s="15" t="s">
        <v>886</v>
      </c>
      <c r="C486" s="64" t="s">
        <v>887</v>
      </c>
      <c r="D486" s="14">
        <v>1</v>
      </c>
      <c r="E486" s="8" t="s">
        <v>888</v>
      </c>
      <c r="F486" s="15" t="s">
        <v>1103</v>
      </c>
      <c r="G486" s="101"/>
    </row>
    <row r="487" spans="1:10" ht="72.75" customHeight="1">
      <c r="A487" s="97"/>
      <c r="B487" s="15"/>
      <c r="C487" s="64" t="s">
        <v>1263</v>
      </c>
      <c r="D487" s="14">
        <v>1</v>
      </c>
      <c r="E487" s="8" t="s">
        <v>889</v>
      </c>
      <c r="F487" s="15" t="s">
        <v>1103</v>
      </c>
      <c r="G487" s="101"/>
    </row>
    <row r="488" spans="1:10" ht="80.25" customHeight="1">
      <c r="A488" s="97"/>
      <c r="B488" s="15"/>
      <c r="C488" s="103" t="s">
        <v>890</v>
      </c>
      <c r="D488" s="14">
        <v>1</v>
      </c>
      <c r="E488" s="8" t="s">
        <v>889</v>
      </c>
      <c r="F488" s="15" t="s">
        <v>1103</v>
      </c>
      <c r="G488" s="101"/>
    </row>
    <row r="489" spans="1:10" ht="81.75" customHeight="1">
      <c r="A489" s="97"/>
      <c r="B489" s="15"/>
      <c r="C489" s="64" t="s">
        <v>891</v>
      </c>
      <c r="D489" s="14">
        <v>1</v>
      </c>
      <c r="E489" s="8" t="s">
        <v>889</v>
      </c>
      <c r="F489" s="15" t="s">
        <v>1103</v>
      </c>
      <c r="G489" s="101"/>
    </row>
    <row r="490" spans="1:10" ht="80.25" customHeight="1">
      <c r="A490" s="97"/>
      <c r="B490" s="15"/>
      <c r="C490" s="64" t="s">
        <v>1249</v>
      </c>
      <c r="D490" s="14">
        <v>1</v>
      </c>
      <c r="E490" s="8" t="s">
        <v>889</v>
      </c>
      <c r="F490" s="15" t="s">
        <v>1103</v>
      </c>
      <c r="G490" s="101"/>
    </row>
    <row r="491" spans="1:10" ht="45" customHeight="1">
      <c r="A491" s="97"/>
      <c r="B491" s="15"/>
      <c r="C491" s="64" t="s">
        <v>1286</v>
      </c>
      <c r="D491" s="14">
        <v>1</v>
      </c>
      <c r="E491" s="8" t="s">
        <v>273</v>
      </c>
      <c r="F491" s="15" t="s">
        <v>1104</v>
      </c>
      <c r="G491" s="104"/>
    </row>
    <row r="492" spans="1:10" ht="60" customHeight="1">
      <c r="A492" s="97" t="s">
        <v>892</v>
      </c>
      <c r="B492" s="15" t="s">
        <v>893</v>
      </c>
      <c r="C492" s="64" t="s">
        <v>894</v>
      </c>
      <c r="D492" s="14">
        <v>1</v>
      </c>
      <c r="E492" s="8" t="s">
        <v>273</v>
      </c>
      <c r="F492" s="15"/>
      <c r="G492" s="101"/>
    </row>
    <row r="493" spans="1:10" ht="45.95" customHeight="1">
      <c r="A493" s="97"/>
      <c r="B493" s="15"/>
      <c r="C493" s="64" t="s">
        <v>895</v>
      </c>
      <c r="D493" s="14">
        <v>1</v>
      </c>
      <c r="E493" s="8" t="s">
        <v>160</v>
      </c>
      <c r="F493" s="15"/>
      <c r="G493" s="101"/>
    </row>
    <row r="494" spans="1:10" ht="40.35" customHeight="1">
      <c r="A494" s="100" t="s">
        <v>896</v>
      </c>
      <c r="B494" s="229" t="s">
        <v>897</v>
      </c>
      <c r="C494" s="230"/>
      <c r="D494" s="231"/>
      <c r="E494" s="231"/>
      <c r="F494" s="231"/>
      <c r="G494" s="232"/>
      <c r="H494" s="189">
        <f>SUM(D495:D500)</f>
        <v>6</v>
      </c>
      <c r="I494" s="189">
        <f>COUNT(D495:D500)*2</f>
        <v>12</v>
      </c>
      <c r="J494" s="189">
        <f>H494*100/I494</f>
        <v>50</v>
      </c>
    </row>
    <row r="495" spans="1:10" ht="63" customHeight="1">
      <c r="A495" s="97" t="s">
        <v>898</v>
      </c>
      <c r="B495" s="15" t="s">
        <v>899</v>
      </c>
      <c r="C495" s="64" t="s">
        <v>900</v>
      </c>
      <c r="D495" s="14">
        <v>1</v>
      </c>
      <c r="E495" s="8" t="s">
        <v>95</v>
      </c>
      <c r="F495" s="125" t="s">
        <v>1214</v>
      </c>
      <c r="G495" s="105"/>
    </row>
    <row r="496" spans="1:10" ht="60" customHeight="1">
      <c r="A496" s="97"/>
      <c r="B496" s="15"/>
      <c r="C496" s="64" t="s">
        <v>901</v>
      </c>
      <c r="D496" s="14">
        <v>1</v>
      </c>
      <c r="E496" s="8" t="s">
        <v>95</v>
      </c>
      <c r="F496" s="125" t="s">
        <v>902</v>
      </c>
      <c r="G496" s="101"/>
    </row>
    <row r="497" spans="1:11" ht="60" customHeight="1">
      <c r="A497" s="97"/>
      <c r="B497" s="15"/>
      <c r="C497" s="136" t="s">
        <v>903</v>
      </c>
      <c r="D497" s="14">
        <v>1</v>
      </c>
      <c r="E497" s="8" t="s">
        <v>95</v>
      </c>
      <c r="F497" s="15" t="s">
        <v>1213</v>
      </c>
      <c r="G497" s="101"/>
    </row>
    <row r="498" spans="1:11" ht="45" customHeight="1">
      <c r="A498" s="97" t="s">
        <v>904</v>
      </c>
      <c r="B498" s="15" t="s">
        <v>905</v>
      </c>
      <c r="C498" s="143" t="s">
        <v>906</v>
      </c>
      <c r="D498" s="14">
        <v>1</v>
      </c>
      <c r="E498" s="24" t="s">
        <v>273</v>
      </c>
      <c r="F498" s="125" t="s">
        <v>1195</v>
      </c>
      <c r="G498" s="101"/>
    </row>
    <row r="499" spans="1:11" ht="78.75" customHeight="1">
      <c r="A499" s="97"/>
      <c r="B499" s="15"/>
      <c r="C499" s="64" t="s">
        <v>907</v>
      </c>
      <c r="D499" s="14">
        <v>1</v>
      </c>
      <c r="E499" s="24" t="s">
        <v>273</v>
      </c>
      <c r="F499" s="125" t="s">
        <v>1105</v>
      </c>
      <c r="G499" s="106"/>
    </row>
    <row r="500" spans="1:11" ht="45" customHeight="1">
      <c r="A500" s="97"/>
      <c r="B500" s="15"/>
      <c r="C500" s="136" t="s">
        <v>908</v>
      </c>
      <c r="D500" s="14">
        <v>1</v>
      </c>
      <c r="E500" s="24" t="s">
        <v>273</v>
      </c>
      <c r="F500" s="125" t="s">
        <v>909</v>
      </c>
      <c r="G500" s="101"/>
    </row>
    <row r="501" spans="1:11" ht="40.35" customHeight="1">
      <c r="A501" s="100" t="s">
        <v>910</v>
      </c>
      <c r="B501" s="203" t="s">
        <v>911</v>
      </c>
      <c r="C501" s="204"/>
      <c r="D501" s="205"/>
      <c r="E501" s="205"/>
      <c r="F501" s="205"/>
      <c r="G501" s="206"/>
      <c r="H501" s="189">
        <f>SUM(D502:D507)</f>
        <v>5</v>
      </c>
      <c r="I501" s="189">
        <f>COUNT(D502:D507)*2</f>
        <v>10</v>
      </c>
      <c r="J501" s="189">
        <f>H501*100/I501</f>
        <v>50</v>
      </c>
    </row>
    <row r="502" spans="1:11" ht="45" customHeight="1">
      <c r="A502" s="97" t="s">
        <v>912</v>
      </c>
      <c r="B502" s="15" t="s">
        <v>913</v>
      </c>
      <c r="C502" s="64" t="s">
        <v>914</v>
      </c>
      <c r="D502" s="14">
        <v>1</v>
      </c>
      <c r="E502" s="8" t="s">
        <v>160</v>
      </c>
      <c r="F502" s="15"/>
      <c r="G502" s="105"/>
    </row>
    <row r="503" spans="1:11" ht="45" customHeight="1">
      <c r="A503" s="97" t="s">
        <v>915</v>
      </c>
      <c r="B503" s="15" t="s">
        <v>916</v>
      </c>
      <c r="C503" s="64" t="s">
        <v>1288</v>
      </c>
      <c r="D503" s="14">
        <v>1</v>
      </c>
      <c r="E503" s="8" t="s">
        <v>273</v>
      </c>
      <c r="F503" s="15" t="s">
        <v>1287</v>
      </c>
      <c r="G503" s="101"/>
    </row>
    <row r="504" spans="1:11" ht="45" customHeight="1">
      <c r="A504" s="97" t="s">
        <v>917</v>
      </c>
      <c r="B504" s="15" t="s">
        <v>918</v>
      </c>
      <c r="C504" s="164" t="s">
        <v>1106</v>
      </c>
      <c r="D504" s="21">
        <v>1</v>
      </c>
      <c r="E504" s="107" t="s">
        <v>70</v>
      </c>
      <c r="F504" s="107" t="s">
        <v>1107</v>
      </c>
      <c r="G504" s="101"/>
    </row>
    <row r="505" spans="1:11" ht="30" customHeight="1">
      <c r="A505" s="97"/>
      <c r="B505" s="15"/>
      <c r="C505" s="64" t="s">
        <v>919</v>
      </c>
      <c r="D505" s="14">
        <v>1</v>
      </c>
      <c r="E505" s="8" t="s">
        <v>70</v>
      </c>
      <c r="F505" s="15" t="s">
        <v>920</v>
      </c>
      <c r="G505" s="101"/>
    </row>
    <row r="506" spans="1:11" ht="55.5" customHeight="1">
      <c r="A506" s="97"/>
      <c r="B506" s="15"/>
      <c r="C506" s="64" t="s">
        <v>921</v>
      </c>
      <c r="D506" s="14">
        <v>1</v>
      </c>
      <c r="E506" s="8" t="s">
        <v>273</v>
      </c>
      <c r="F506" s="15" t="s">
        <v>1289</v>
      </c>
      <c r="G506" s="101"/>
    </row>
    <row r="507" spans="1:11" ht="63" hidden="1" customHeight="1">
      <c r="A507" s="95" t="s">
        <v>922</v>
      </c>
      <c r="B507" s="9" t="s">
        <v>923</v>
      </c>
      <c r="C507" s="51"/>
      <c r="D507" s="53"/>
      <c r="E507" s="29"/>
      <c r="F507" s="96"/>
      <c r="G507" s="98"/>
      <c r="H507" s="2"/>
      <c r="I507" s="2"/>
      <c r="J507" s="1"/>
      <c r="K507" s="1"/>
    </row>
    <row r="508" spans="1:11" ht="30" hidden="1" customHeight="1">
      <c r="A508" s="95" t="s">
        <v>924</v>
      </c>
      <c r="B508" s="9" t="s">
        <v>925</v>
      </c>
      <c r="C508" s="96"/>
      <c r="D508" s="96"/>
      <c r="E508" s="29"/>
      <c r="F508" s="96"/>
      <c r="G508" s="96"/>
      <c r="H508" s="2"/>
      <c r="I508" s="2"/>
      <c r="J508" s="1"/>
      <c r="K508" s="1"/>
    </row>
    <row r="509" spans="1:11" ht="40.35" customHeight="1">
      <c r="A509" s="47" t="s">
        <v>926</v>
      </c>
      <c r="B509" s="203" t="s">
        <v>927</v>
      </c>
      <c r="C509" s="204"/>
      <c r="D509" s="205"/>
      <c r="E509" s="205"/>
      <c r="F509" s="205"/>
      <c r="G509" s="206"/>
      <c r="H509" s="189">
        <f>SUM(D510:D517)</f>
        <v>8</v>
      </c>
      <c r="I509" s="189">
        <f>COUNT(D510:D517)*2</f>
        <v>16</v>
      </c>
      <c r="J509" s="189">
        <f>H509*100/I509</f>
        <v>50</v>
      </c>
    </row>
    <row r="510" spans="1:11" ht="60" customHeight="1">
      <c r="A510" s="97" t="s">
        <v>928</v>
      </c>
      <c r="B510" s="15" t="s">
        <v>929</v>
      </c>
      <c r="C510" s="64" t="s">
        <v>1392</v>
      </c>
      <c r="D510" s="14">
        <v>1</v>
      </c>
      <c r="E510" s="8" t="s">
        <v>160</v>
      </c>
      <c r="F510" s="15"/>
      <c r="G510" s="101"/>
    </row>
    <row r="511" spans="1:11" ht="30" customHeight="1">
      <c r="A511" s="97"/>
      <c r="B511" s="15"/>
      <c r="C511" s="136" t="s">
        <v>1108</v>
      </c>
      <c r="D511" s="14">
        <v>1</v>
      </c>
      <c r="E511" s="8" t="s">
        <v>273</v>
      </c>
      <c r="F511" s="15"/>
      <c r="G511" s="101"/>
    </row>
    <row r="512" spans="1:11" ht="30" customHeight="1">
      <c r="A512" s="97"/>
      <c r="B512" s="15"/>
      <c r="C512" s="136" t="s">
        <v>930</v>
      </c>
      <c r="D512" s="14">
        <v>1</v>
      </c>
      <c r="E512" s="8" t="s">
        <v>160</v>
      </c>
      <c r="F512" s="15"/>
      <c r="G512" s="101"/>
    </row>
    <row r="513" spans="1:11" ht="30" customHeight="1">
      <c r="A513" s="97"/>
      <c r="B513" s="15"/>
      <c r="C513" s="64" t="s">
        <v>931</v>
      </c>
      <c r="D513" s="14">
        <v>1</v>
      </c>
      <c r="E513" s="8" t="s">
        <v>160</v>
      </c>
      <c r="F513" s="15"/>
      <c r="G513" s="101"/>
    </row>
    <row r="514" spans="1:11" ht="30" customHeight="1">
      <c r="A514" s="97" t="s">
        <v>932</v>
      </c>
      <c r="B514" s="15" t="s">
        <v>933</v>
      </c>
      <c r="C514" s="64" t="s">
        <v>1290</v>
      </c>
      <c r="D514" s="14">
        <v>1</v>
      </c>
      <c r="E514" s="8" t="s">
        <v>160</v>
      </c>
      <c r="F514" s="125" t="s">
        <v>934</v>
      </c>
      <c r="G514" s="101"/>
    </row>
    <row r="515" spans="1:11" ht="67.5" customHeight="1">
      <c r="A515" s="97"/>
      <c r="B515" s="15"/>
      <c r="C515" s="64" t="s">
        <v>1390</v>
      </c>
      <c r="D515" s="14">
        <v>1</v>
      </c>
      <c r="E515" s="8" t="s">
        <v>273</v>
      </c>
      <c r="F515" s="125" t="s">
        <v>1391</v>
      </c>
      <c r="G515" s="101"/>
    </row>
    <row r="516" spans="1:11" ht="60" customHeight="1">
      <c r="A516" s="97"/>
      <c r="B516" s="15"/>
      <c r="C516" s="165" t="s">
        <v>1384</v>
      </c>
      <c r="D516" s="14">
        <v>1</v>
      </c>
      <c r="E516" s="8" t="s">
        <v>160</v>
      </c>
      <c r="F516" s="125" t="s">
        <v>1275</v>
      </c>
      <c r="G516" s="101"/>
    </row>
    <row r="517" spans="1:11" ht="47.25" customHeight="1">
      <c r="A517" s="97" t="s">
        <v>935</v>
      </c>
      <c r="B517" s="15" t="s">
        <v>936</v>
      </c>
      <c r="C517" s="136" t="s">
        <v>937</v>
      </c>
      <c r="D517" s="14">
        <v>1</v>
      </c>
      <c r="E517" s="38" t="s">
        <v>1080</v>
      </c>
      <c r="F517" s="15" t="s">
        <v>1274</v>
      </c>
      <c r="G517" s="101"/>
    </row>
    <row r="518" spans="1:11" ht="30" customHeight="1">
      <c r="A518" s="94"/>
      <c r="B518" s="221" t="s">
        <v>938</v>
      </c>
      <c r="C518" s="222"/>
      <c r="D518" s="223"/>
      <c r="E518" s="223"/>
      <c r="F518" s="224"/>
      <c r="G518" s="221"/>
      <c r="H518" s="189">
        <f>H519+H526+H530+H545+H549+H558+H561+H522+H564</f>
        <v>35</v>
      </c>
      <c r="I518" s="189">
        <f>I519+I526+I530+I545+I549+I558+I561+I522+I564</f>
        <v>70</v>
      </c>
      <c r="J518" s="189">
        <f>H518*100/I518</f>
        <v>50</v>
      </c>
    </row>
    <row r="519" spans="1:11" ht="40.35" customHeight="1">
      <c r="A519" s="70" t="s">
        <v>939</v>
      </c>
      <c r="B519" s="203" t="s">
        <v>940</v>
      </c>
      <c r="C519" s="204"/>
      <c r="D519" s="205"/>
      <c r="E519" s="205"/>
      <c r="F519" s="205"/>
      <c r="G519" s="206"/>
      <c r="H519" s="189">
        <f>SUM(D520)</f>
        <v>1</v>
      </c>
      <c r="I519" s="189">
        <f>COUNT(D520)*2</f>
        <v>2</v>
      </c>
      <c r="J519" s="189">
        <f t="shared" ref="J519" si="5">H519*100/I519</f>
        <v>50</v>
      </c>
    </row>
    <row r="520" spans="1:11" ht="45.6" customHeight="1">
      <c r="A520" s="108" t="s">
        <v>941</v>
      </c>
      <c r="B520" s="15" t="s">
        <v>942</v>
      </c>
      <c r="C520" s="136" t="s">
        <v>1250</v>
      </c>
      <c r="D520" s="124">
        <v>1</v>
      </c>
      <c r="E520" s="8" t="s">
        <v>70</v>
      </c>
      <c r="F520" s="125" t="s">
        <v>1054</v>
      </c>
      <c r="G520" s="14"/>
    </row>
    <row r="521" spans="1:11" ht="47.25" hidden="1" customHeight="1">
      <c r="A521" s="78" t="s">
        <v>943</v>
      </c>
      <c r="B521" s="9" t="s">
        <v>944</v>
      </c>
      <c r="C521" s="7"/>
      <c r="D521" s="7"/>
      <c r="E521" s="8"/>
      <c r="F521" s="7"/>
      <c r="G521" s="7"/>
      <c r="H521" s="2"/>
      <c r="I521" s="2"/>
      <c r="J521" s="1"/>
      <c r="K521" s="1"/>
    </row>
    <row r="522" spans="1:11" ht="40.35" customHeight="1">
      <c r="A522" s="70" t="s">
        <v>945</v>
      </c>
      <c r="B522" s="203" t="s">
        <v>946</v>
      </c>
      <c r="C522" s="228"/>
      <c r="D522" s="228"/>
      <c r="E522" s="228"/>
      <c r="F522" s="228"/>
      <c r="G522" s="206"/>
      <c r="H522" s="189">
        <f>SUM(D523:D525)</f>
        <v>3</v>
      </c>
      <c r="I522" s="189">
        <f>COUNT(D523:D525)*2</f>
        <v>6</v>
      </c>
      <c r="J522" s="189">
        <f>H522*100/I522</f>
        <v>50</v>
      </c>
    </row>
    <row r="523" spans="1:11" ht="60" customHeight="1">
      <c r="A523" s="108" t="s">
        <v>947</v>
      </c>
      <c r="B523" s="12" t="s">
        <v>948</v>
      </c>
      <c r="C523" s="15" t="s">
        <v>1292</v>
      </c>
      <c r="D523" s="14">
        <v>1</v>
      </c>
      <c r="E523" s="8" t="s">
        <v>388</v>
      </c>
      <c r="F523" s="8"/>
      <c r="G523" s="8"/>
    </row>
    <row r="524" spans="1:11" ht="47.25" customHeight="1">
      <c r="A524" s="108" t="s">
        <v>949</v>
      </c>
      <c r="B524" s="6" t="s">
        <v>950</v>
      </c>
      <c r="C524" s="9" t="s">
        <v>1293</v>
      </c>
      <c r="D524" s="10">
        <v>1</v>
      </c>
      <c r="E524" s="8" t="s">
        <v>388</v>
      </c>
      <c r="F524" s="7"/>
      <c r="G524" s="7"/>
    </row>
    <row r="525" spans="1:11" ht="47.25" customHeight="1">
      <c r="A525" s="108" t="s">
        <v>951</v>
      </c>
      <c r="B525" s="6" t="s">
        <v>952</v>
      </c>
      <c r="C525" s="9" t="s">
        <v>1294</v>
      </c>
      <c r="D525" s="10">
        <v>1</v>
      </c>
      <c r="E525" s="8" t="s">
        <v>388</v>
      </c>
      <c r="F525" s="7"/>
      <c r="G525" s="7"/>
    </row>
    <row r="526" spans="1:11" ht="40.35" customHeight="1">
      <c r="A526" s="47" t="s">
        <v>953</v>
      </c>
      <c r="B526" s="203" t="s">
        <v>954</v>
      </c>
      <c r="C526" s="204"/>
      <c r="D526" s="205"/>
      <c r="E526" s="205"/>
      <c r="F526" s="205"/>
      <c r="G526" s="206"/>
      <c r="H526" s="189">
        <f>SUM(D527:D529)</f>
        <v>2</v>
      </c>
      <c r="I526" s="189">
        <f>COUNT(D527:D529)*2</f>
        <v>4</v>
      </c>
      <c r="J526" s="189">
        <f>H526*100/I526</f>
        <v>50</v>
      </c>
    </row>
    <row r="527" spans="1:11" ht="123.75" customHeight="1">
      <c r="A527" s="11" t="s">
        <v>955</v>
      </c>
      <c r="B527" s="15" t="s">
        <v>956</v>
      </c>
      <c r="C527" s="122" t="s">
        <v>1251</v>
      </c>
      <c r="D527" s="14">
        <v>1</v>
      </c>
      <c r="E527" s="8" t="s">
        <v>70</v>
      </c>
      <c r="F527" s="15" t="s">
        <v>1109</v>
      </c>
      <c r="G527" s="14"/>
    </row>
    <row r="528" spans="1:11" ht="55.5" hidden="1" customHeight="1">
      <c r="A528" s="5" t="s">
        <v>957</v>
      </c>
      <c r="B528" s="6" t="s">
        <v>958</v>
      </c>
      <c r="C528" s="7"/>
      <c r="D528" s="7"/>
      <c r="E528" s="8"/>
      <c r="F528" s="7"/>
      <c r="G528" s="7"/>
      <c r="H528" s="2"/>
      <c r="I528" s="2"/>
      <c r="J528" s="1"/>
      <c r="K528" s="1"/>
    </row>
    <row r="529" spans="1:10" ht="79.5" customHeight="1">
      <c r="A529" s="11" t="s">
        <v>959</v>
      </c>
      <c r="B529" s="42" t="s">
        <v>960</v>
      </c>
      <c r="C529" s="64" t="s">
        <v>961</v>
      </c>
      <c r="D529" s="14">
        <v>1</v>
      </c>
      <c r="E529" s="8" t="s">
        <v>70</v>
      </c>
      <c r="F529" s="15" t="s">
        <v>962</v>
      </c>
      <c r="G529" s="14"/>
    </row>
    <row r="530" spans="1:10" ht="40.35" customHeight="1">
      <c r="A530" s="47" t="s">
        <v>963</v>
      </c>
      <c r="B530" s="203" t="s">
        <v>964</v>
      </c>
      <c r="C530" s="204"/>
      <c r="D530" s="205"/>
      <c r="E530" s="205"/>
      <c r="F530" s="205"/>
      <c r="G530" s="206"/>
      <c r="H530" s="189">
        <f>SUM(D531:D544)</f>
        <v>14</v>
      </c>
      <c r="I530" s="189">
        <f>COUNT(D531:D544)*2</f>
        <v>28</v>
      </c>
      <c r="J530" s="189">
        <f>H530*100/I530</f>
        <v>50</v>
      </c>
    </row>
    <row r="531" spans="1:10" ht="47.25" customHeight="1">
      <c r="A531" s="11" t="s">
        <v>965</v>
      </c>
      <c r="B531" s="15" t="s">
        <v>966</v>
      </c>
      <c r="C531" s="148" t="s">
        <v>967</v>
      </c>
      <c r="D531" s="124">
        <v>1</v>
      </c>
      <c r="E531" s="8" t="s">
        <v>388</v>
      </c>
      <c r="F531" s="15" t="s">
        <v>1196</v>
      </c>
      <c r="G531" s="14"/>
    </row>
    <row r="532" spans="1:10" ht="52.5" customHeight="1">
      <c r="A532" s="11"/>
      <c r="B532" s="64"/>
      <c r="C532" s="64" t="s">
        <v>968</v>
      </c>
      <c r="D532" s="124">
        <v>1</v>
      </c>
      <c r="E532" s="8" t="s">
        <v>286</v>
      </c>
      <c r="F532" s="15" t="s">
        <v>1252</v>
      </c>
      <c r="G532" s="14"/>
    </row>
    <row r="533" spans="1:10" ht="77.25" customHeight="1">
      <c r="A533" s="11" t="s">
        <v>969</v>
      </c>
      <c r="B533" s="15" t="s">
        <v>970</v>
      </c>
      <c r="C533" s="166" t="s">
        <v>1110</v>
      </c>
      <c r="D533" s="124">
        <v>1</v>
      </c>
      <c r="E533" s="8" t="s">
        <v>388</v>
      </c>
      <c r="F533" s="15" t="s">
        <v>1295</v>
      </c>
      <c r="G533" s="32"/>
    </row>
    <row r="534" spans="1:10" ht="80.25" customHeight="1">
      <c r="A534" s="11"/>
      <c r="B534" s="15"/>
      <c r="C534" s="166" t="s">
        <v>1111</v>
      </c>
      <c r="D534" s="124">
        <v>1</v>
      </c>
      <c r="E534" s="8" t="s">
        <v>388</v>
      </c>
      <c r="F534" s="15" t="s">
        <v>1296</v>
      </c>
      <c r="G534" s="32"/>
    </row>
    <row r="535" spans="1:10" ht="94.5" customHeight="1">
      <c r="A535" s="11"/>
      <c r="B535" s="15"/>
      <c r="C535" s="166" t="s">
        <v>1112</v>
      </c>
      <c r="D535" s="124">
        <v>1</v>
      </c>
      <c r="E535" s="8" t="s">
        <v>388</v>
      </c>
      <c r="F535" s="15" t="s">
        <v>1297</v>
      </c>
      <c r="G535" s="32"/>
    </row>
    <row r="536" spans="1:10" ht="96.75" customHeight="1">
      <c r="A536" s="11"/>
      <c r="B536" s="15"/>
      <c r="C536" s="166" t="s">
        <v>971</v>
      </c>
      <c r="D536" s="124">
        <v>1</v>
      </c>
      <c r="E536" s="8" t="s">
        <v>388</v>
      </c>
      <c r="F536" s="15" t="s">
        <v>1298</v>
      </c>
      <c r="G536" s="32"/>
    </row>
    <row r="537" spans="1:10" ht="87.75" customHeight="1">
      <c r="A537" s="11"/>
      <c r="B537" s="15"/>
      <c r="C537" s="166" t="s">
        <v>972</v>
      </c>
      <c r="D537" s="124">
        <v>1</v>
      </c>
      <c r="E537" s="8" t="s">
        <v>388</v>
      </c>
      <c r="F537" s="15" t="s">
        <v>1197</v>
      </c>
      <c r="G537" s="32"/>
    </row>
    <row r="538" spans="1:10" ht="75" customHeight="1">
      <c r="A538" s="11"/>
      <c r="B538" s="15"/>
      <c r="C538" s="166" t="s">
        <v>1113</v>
      </c>
      <c r="D538" s="124">
        <v>1</v>
      </c>
      <c r="E538" s="8" t="s">
        <v>388</v>
      </c>
      <c r="F538" s="15" t="s">
        <v>1299</v>
      </c>
      <c r="G538" s="32"/>
    </row>
    <row r="539" spans="1:10" ht="138.75" customHeight="1">
      <c r="A539" s="11"/>
      <c r="B539" s="15"/>
      <c r="C539" s="166" t="s">
        <v>973</v>
      </c>
      <c r="D539" s="124">
        <v>1</v>
      </c>
      <c r="E539" s="8" t="s">
        <v>388</v>
      </c>
      <c r="F539" s="15" t="s">
        <v>1300</v>
      </c>
      <c r="G539" s="32"/>
    </row>
    <row r="540" spans="1:10" ht="81" customHeight="1">
      <c r="A540" s="11"/>
      <c r="B540" s="15"/>
      <c r="C540" s="166" t="s">
        <v>1114</v>
      </c>
      <c r="D540" s="124">
        <v>1</v>
      </c>
      <c r="E540" s="8" t="s">
        <v>388</v>
      </c>
      <c r="F540" s="15" t="s">
        <v>1301</v>
      </c>
      <c r="G540" s="32"/>
    </row>
    <row r="541" spans="1:10" ht="31.5" customHeight="1">
      <c r="A541" s="11" t="s">
        <v>974</v>
      </c>
      <c r="B541" s="15" t="s">
        <v>975</v>
      </c>
      <c r="C541" s="64" t="s">
        <v>1253</v>
      </c>
      <c r="D541" s="124">
        <v>1</v>
      </c>
      <c r="E541" s="8" t="s">
        <v>70</v>
      </c>
      <c r="F541" s="15" t="s">
        <v>1198</v>
      </c>
      <c r="G541" s="14"/>
    </row>
    <row r="542" spans="1:10" ht="82.5" customHeight="1">
      <c r="A542" s="11" t="s">
        <v>976</v>
      </c>
      <c r="B542" s="15" t="s">
        <v>977</v>
      </c>
      <c r="C542" s="87" t="s">
        <v>1115</v>
      </c>
      <c r="D542" s="124">
        <v>1</v>
      </c>
      <c r="E542" s="8" t="s">
        <v>160</v>
      </c>
      <c r="F542" s="15" t="s">
        <v>1302</v>
      </c>
      <c r="G542" s="14"/>
    </row>
    <row r="543" spans="1:10" ht="82.5" customHeight="1">
      <c r="A543" s="11"/>
      <c r="B543" s="15"/>
      <c r="C543" s="87" t="s">
        <v>978</v>
      </c>
      <c r="D543" s="124">
        <v>1</v>
      </c>
      <c r="E543" s="8" t="s">
        <v>160</v>
      </c>
      <c r="F543" s="15" t="s">
        <v>1303</v>
      </c>
      <c r="G543" s="14"/>
    </row>
    <row r="544" spans="1:10" ht="221.25" customHeight="1">
      <c r="A544" s="11"/>
      <c r="B544" s="15"/>
      <c r="C544" s="87" t="s">
        <v>1116</v>
      </c>
      <c r="D544" s="124">
        <v>1</v>
      </c>
      <c r="E544" s="8" t="s">
        <v>160</v>
      </c>
      <c r="F544" s="15" t="s">
        <v>1410</v>
      </c>
      <c r="G544" s="21"/>
    </row>
    <row r="545" spans="1:11" ht="40.35" customHeight="1">
      <c r="A545" s="47" t="s">
        <v>979</v>
      </c>
      <c r="B545" s="203" t="s">
        <v>980</v>
      </c>
      <c r="C545" s="204"/>
      <c r="D545" s="205"/>
      <c r="E545" s="205"/>
      <c r="F545" s="205"/>
      <c r="G545" s="206"/>
      <c r="H545" s="189">
        <f>SUM(D546:D548)</f>
        <v>3</v>
      </c>
      <c r="I545" s="189">
        <f>COUNT(D546:D548)*2</f>
        <v>6</v>
      </c>
      <c r="J545" s="189">
        <f>H545*100/I545</f>
        <v>50</v>
      </c>
    </row>
    <row r="546" spans="1:11" ht="83.25" customHeight="1">
      <c r="A546" s="11" t="s">
        <v>981</v>
      </c>
      <c r="B546" s="12" t="s">
        <v>982</v>
      </c>
      <c r="C546" s="152" t="s">
        <v>983</v>
      </c>
      <c r="D546" s="14">
        <v>1</v>
      </c>
      <c r="E546" s="8" t="s">
        <v>70</v>
      </c>
      <c r="F546" s="15" t="s">
        <v>1199</v>
      </c>
      <c r="G546" s="14"/>
    </row>
    <row r="547" spans="1:11" ht="45" customHeight="1">
      <c r="A547" s="11" t="s">
        <v>984</v>
      </c>
      <c r="B547" s="182" t="s">
        <v>1388</v>
      </c>
      <c r="C547" s="64" t="s">
        <v>985</v>
      </c>
      <c r="D547" s="14">
        <v>1</v>
      </c>
      <c r="E547" s="8" t="s">
        <v>70</v>
      </c>
      <c r="F547" s="15" t="s">
        <v>1200</v>
      </c>
      <c r="G547" s="181"/>
    </row>
    <row r="548" spans="1:11" ht="45" customHeight="1">
      <c r="A548" s="11" t="s">
        <v>986</v>
      </c>
      <c r="B548" s="182" t="s">
        <v>1389</v>
      </c>
      <c r="C548" s="15" t="s">
        <v>987</v>
      </c>
      <c r="D548" s="14">
        <v>1</v>
      </c>
      <c r="E548" s="8" t="s">
        <v>70</v>
      </c>
      <c r="F548" s="15" t="s">
        <v>1201</v>
      </c>
      <c r="G548" s="181"/>
    </row>
    <row r="549" spans="1:11" ht="40.35" customHeight="1">
      <c r="A549" s="47" t="s">
        <v>988</v>
      </c>
      <c r="B549" s="203" t="s">
        <v>989</v>
      </c>
      <c r="C549" s="204"/>
      <c r="D549" s="205"/>
      <c r="E549" s="205"/>
      <c r="F549" s="205"/>
      <c r="G549" s="206"/>
      <c r="H549" s="189">
        <f>SUM(D550:D557)</f>
        <v>7</v>
      </c>
      <c r="I549" s="189">
        <f>COUNT(D550:D557)*2</f>
        <v>14</v>
      </c>
      <c r="J549" s="189">
        <f>H549*100/I549</f>
        <v>50</v>
      </c>
    </row>
    <row r="550" spans="1:11" ht="75.75" customHeight="1">
      <c r="A550" s="11" t="s">
        <v>990</v>
      </c>
      <c r="B550" s="15" t="s">
        <v>991</v>
      </c>
      <c r="C550" s="64" t="s">
        <v>992</v>
      </c>
      <c r="D550" s="14">
        <v>1</v>
      </c>
      <c r="E550" s="8" t="s">
        <v>393</v>
      </c>
      <c r="F550" s="125" t="s">
        <v>1304</v>
      </c>
      <c r="G550" s="14"/>
    </row>
    <row r="551" spans="1:11" ht="15.75" hidden="1" customHeight="1">
      <c r="A551" s="5" t="s">
        <v>993</v>
      </c>
      <c r="B551" s="12" t="s">
        <v>994</v>
      </c>
      <c r="C551" s="13"/>
      <c r="D551" s="7"/>
      <c r="E551" s="8"/>
      <c r="F551" s="9" t="s">
        <v>1202</v>
      </c>
      <c r="G551" s="7"/>
      <c r="H551" s="2"/>
      <c r="I551" s="2"/>
      <c r="J551" s="1"/>
      <c r="K551" s="1"/>
    </row>
    <row r="552" spans="1:11" ht="47.25" customHeight="1">
      <c r="A552" s="11" t="s">
        <v>990</v>
      </c>
      <c r="B552" s="15"/>
      <c r="C552" s="64" t="s">
        <v>1117</v>
      </c>
      <c r="D552" s="14">
        <v>1</v>
      </c>
      <c r="E552" s="8" t="s">
        <v>393</v>
      </c>
      <c r="F552" s="125" t="s">
        <v>1305</v>
      </c>
      <c r="G552" s="32"/>
    </row>
    <row r="553" spans="1:11" ht="47.25" customHeight="1">
      <c r="A553" s="11"/>
      <c r="B553" s="15"/>
      <c r="C553" s="64" t="s">
        <v>1064</v>
      </c>
      <c r="D553" s="14">
        <v>1</v>
      </c>
      <c r="E553" s="8" t="s">
        <v>393</v>
      </c>
      <c r="F553" s="125" t="s">
        <v>1205</v>
      </c>
      <c r="G553" s="32"/>
    </row>
    <row r="554" spans="1:11" ht="47.25" customHeight="1">
      <c r="A554" s="11"/>
      <c r="B554" s="15"/>
      <c r="C554" s="64" t="s">
        <v>1065</v>
      </c>
      <c r="D554" s="14">
        <v>1</v>
      </c>
      <c r="E554" s="8" t="s">
        <v>393</v>
      </c>
      <c r="F554" s="125" t="s">
        <v>1306</v>
      </c>
      <c r="G554" s="32"/>
    </row>
    <row r="555" spans="1:11" ht="36.75" customHeight="1">
      <c r="A555" s="11" t="s">
        <v>995</v>
      </c>
      <c r="B555" s="142" t="s">
        <v>996</v>
      </c>
      <c r="C555" s="136" t="s">
        <v>997</v>
      </c>
      <c r="D555" s="14">
        <v>1</v>
      </c>
      <c r="E555" s="8" t="s">
        <v>393</v>
      </c>
      <c r="F555" s="125" t="s">
        <v>1204</v>
      </c>
      <c r="G555" s="124"/>
    </row>
    <row r="556" spans="1:11" ht="47.25" customHeight="1">
      <c r="A556" s="11" t="s">
        <v>998</v>
      </c>
      <c r="B556" s="15" t="s">
        <v>999</v>
      </c>
      <c r="C556" s="62" t="s">
        <v>1000</v>
      </c>
      <c r="D556" s="14">
        <v>1</v>
      </c>
      <c r="E556" s="8" t="s">
        <v>393</v>
      </c>
      <c r="F556" s="125" t="s">
        <v>1203</v>
      </c>
      <c r="G556" s="14"/>
    </row>
    <row r="557" spans="1:11" ht="63.75" customHeight="1">
      <c r="A557" s="11" t="s">
        <v>1001</v>
      </c>
      <c r="B557" s="15" t="s">
        <v>1118</v>
      </c>
      <c r="C557" s="64" t="s">
        <v>1002</v>
      </c>
      <c r="D557" s="14">
        <v>1</v>
      </c>
      <c r="E557" s="8" t="s">
        <v>393</v>
      </c>
      <c r="F557" s="15" t="s">
        <v>1254</v>
      </c>
      <c r="G557" s="14"/>
    </row>
    <row r="558" spans="1:11" ht="40.35" customHeight="1">
      <c r="A558" s="47" t="s">
        <v>1003</v>
      </c>
      <c r="B558" s="215" t="s">
        <v>1004</v>
      </c>
      <c r="C558" s="208"/>
      <c r="D558" s="209"/>
      <c r="E558" s="209"/>
      <c r="F558" s="209"/>
      <c r="G558" s="216"/>
      <c r="H558" s="189">
        <f>SUM(D559:D560)</f>
        <v>2</v>
      </c>
      <c r="I558" s="189">
        <f>COUNT(D559:D560)*2</f>
        <v>4</v>
      </c>
      <c r="J558" s="189">
        <f>H558*100/I558</f>
        <v>50</v>
      </c>
    </row>
    <row r="559" spans="1:11" ht="122.25" customHeight="1">
      <c r="A559" s="47" t="s">
        <v>1005</v>
      </c>
      <c r="B559" s="51" t="s">
        <v>1255</v>
      </c>
      <c r="C559" s="152" t="s">
        <v>1006</v>
      </c>
      <c r="D559" s="194">
        <v>1</v>
      </c>
      <c r="E559" s="7" t="s">
        <v>70</v>
      </c>
      <c r="F559" s="171" t="s">
        <v>1256</v>
      </c>
      <c r="G559" s="14"/>
    </row>
    <row r="560" spans="1:11" ht="90" customHeight="1">
      <c r="A560" s="47" t="s">
        <v>1007</v>
      </c>
      <c r="B560" s="51" t="s">
        <v>1008</v>
      </c>
      <c r="C560" s="152" t="s">
        <v>1009</v>
      </c>
      <c r="D560" s="194">
        <v>1</v>
      </c>
      <c r="E560" s="7" t="s">
        <v>70</v>
      </c>
      <c r="F560" s="171" t="s">
        <v>1010</v>
      </c>
      <c r="G560" s="14"/>
    </row>
    <row r="561" spans="1:11" ht="40.35" customHeight="1">
      <c r="A561" s="47" t="s">
        <v>1011</v>
      </c>
      <c r="B561" s="203" t="s">
        <v>1012</v>
      </c>
      <c r="C561" s="204"/>
      <c r="D561" s="205"/>
      <c r="E561" s="205"/>
      <c r="F561" s="205"/>
      <c r="G561" s="206"/>
      <c r="H561" s="189">
        <f>SUM(D562:D563)</f>
        <v>2</v>
      </c>
      <c r="I561" s="189">
        <f>COUNT(D562:D563)*2</f>
        <v>4</v>
      </c>
      <c r="J561" s="189">
        <f>H561*100/I561</f>
        <v>50</v>
      </c>
    </row>
    <row r="562" spans="1:11" ht="31.5" customHeight="1">
      <c r="A562" s="11" t="s">
        <v>1013</v>
      </c>
      <c r="B562" s="27" t="s">
        <v>1014</v>
      </c>
      <c r="C562" s="64" t="s">
        <v>1015</v>
      </c>
      <c r="D562" s="14">
        <v>1</v>
      </c>
      <c r="E562" s="8" t="s">
        <v>95</v>
      </c>
      <c r="F562" s="15" t="s">
        <v>1016</v>
      </c>
      <c r="G562" s="14"/>
    </row>
    <row r="563" spans="1:11" ht="30">
      <c r="A563" s="11" t="s">
        <v>1017</v>
      </c>
      <c r="B563" s="27" t="s">
        <v>1018</v>
      </c>
      <c r="C563" s="62" t="s">
        <v>1270</v>
      </c>
      <c r="D563" s="14">
        <v>1</v>
      </c>
      <c r="E563" s="38" t="s">
        <v>70</v>
      </c>
      <c r="F563" s="15" t="s">
        <v>1019</v>
      </c>
      <c r="G563" s="14"/>
    </row>
    <row r="564" spans="1:11" ht="15.75">
      <c r="A564" s="66" t="s">
        <v>1020</v>
      </c>
      <c r="B564" s="217" t="s">
        <v>1021</v>
      </c>
      <c r="C564" s="218"/>
      <c r="D564" s="219"/>
      <c r="E564" s="219"/>
      <c r="F564" s="219"/>
      <c r="G564" s="220"/>
      <c r="H564" s="189">
        <f>SUM(D565)</f>
        <v>1</v>
      </c>
      <c r="I564" s="189">
        <f>COUNT(D565)*2</f>
        <v>2</v>
      </c>
      <c r="J564" s="189">
        <f t="shared" ref="J564:J577" si="6">H564*100/I564</f>
        <v>50</v>
      </c>
    </row>
    <row r="565" spans="1:11" ht="75">
      <c r="A565" s="66" t="s">
        <v>1022</v>
      </c>
      <c r="B565" s="19" t="s">
        <v>1023</v>
      </c>
      <c r="C565" s="136" t="s">
        <v>1024</v>
      </c>
      <c r="D565" s="110">
        <v>1</v>
      </c>
      <c r="E565" s="38" t="s">
        <v>70</v>
      </c>
      <c r="F565" s="125" t="s">
        <v>1119</v>
      </c>
      <c r="G565" s="14"/>
    </row>
    <row r="566" spans="1:11" ht="25.5" customHeight="1">
      <c r="A566" s="94"/>
      <c r="B566" s="221" t="s">
        <v>1025</v>
      </c>
      <c r="C566" s="222"/>
      <c r="D566" s="223"/>
      <c r="E566" s="223"/>
      <c r="F566" s="224"/>
      <c r="G566" s="221"/>
      <c r="H566" s="189">
        <f>H567+H572+H577+H596</f>
        <v>20</v>
      </c>
      <c r="I566" s="189">
        <f>I567+I572+I577+I596</f>
        <v>40</v>
      </c>
      <c r="J566" s="189">
        <f t="shared" si="6"/>
        <v>50</v>
      </c>
    </row>
    <row r="567" spans="1:11" ht="40.35" customHeight="1">
      <c r="A567" s="70" t="s">
        <v>1026</v>
      </c>
      <c r="B567" s="225" t="s">
        <v>1027</v>
      </c>
      <c r="C567" s="226"/>
      <c r="D567" s="227"/>
      <c r="E567" s="227"/>
      <c r="F567" s="227"/>
      <c r="G567" s="225"/>
      <c r="H567" s="189">
        <f>SUM(D568:D570)</f>
        <v>3</v>
      </c>
      <c r="I567" s="189">
        <f>COUNT(D568:D570)*2</f>
        <v>6</v>
      </c>
      <c r="J567" s="189">
        <f t="shared" si="6"/>
        <v>50</v>
      </c>
    </row>
    <row r="568" spans="1:11" ht="30">
      <c r="A568" s="108" t="s">
        <v>1028</v>
      </c>
      <c r="B568" s="15" t="s">
        <v>1029</v>
      </c>
      <c r="C568" s="64" t="s">
        <v>1030</v>
      </c>
      <c r="D568" s="14">
        <v>1</v>
      </c>
      <c r="E568" s="8" t="s">
        <v>388</v>
      </c>
      <c r="F568" s="15"/>
      <c r="G568" s="101"/>
    </row>
    <row r="569" spans="1:11" ht="30">
      <c r="A569" s="108"/>
      <c r="B569" s="15"/>
      <c r="C569" s="64" t="s">
        <v>1120</v>
      </c>
      <c r="D569" s="14">
        <v>1</v>
      </c>
      <c r="E569" s="8" t="s">
        <v>388</v>
      </c>
      <c r="F569" s="15"/>
      <c r="G569" s="101"/>
    </row>
    <row r="570" spans="1:11" ht="45">
      <c r="A570" s="108"/>
      <c r="B570" s="15"/>
      <c r="C570" s="64" t="s">
        <v>1031</v>
      </c>
      <c r="D570" s="14">
        <v>1</v>
      </c>
      <c r="E570" s="8" t="s">
        <v>388</v>
      </c>
      <c r="F570" s="15"/>
      <c r="G570" s="101"/>
    </row>
    <row r="571" spans="1:11" ht="45" hidden="1">
      <c r="A571" s="119" t="s">
        <v>1032</v>
      </c>
      <c r="B571" s="109" t="s">
        <v>1307</v>
      </c>
      <c r="C571" s="9"/>
      <c r="D571" s="96"/>
      <c r="E571" s="29"/>
      <c r="F571" s="51"/>
      <c r="G571" s="96"/>
      <c r="H571" s="2"/>
      <c r="I571" s="2"/>
      <c r="J571" s="1"/>
      <c r="K571" s="1"/>
    </row>
    <row r="572" spans="1:11" ht="40.35" customHeight="1">
      <c r="A572" s="47" t="s">
        <v>1033</v>
      </c>
      <c r="B572" s="203" t="s">
        <v>1034</v>
      </c>
      <c r="C572" s="204"/>
      <c r="D572" s="205"/>
      <c r="E572" s="205"/>
      <c r="F572" s="205"/>
      <c r="G572" s="206"/>
      <c r="H572" s="189">
        <f>SUM(D573:D575)</f>
        <v>3</v>
      </c>
      <c r="I572" s="189">
        <f>COUNT(D573:D575)*2</f>
        <v>6</v>
      </c>
      <c r="J572" s="189">
        <f t="shared" si="6"/>
        <v>50</v>
      </c>
    </row>
    <row r="573" spans="1:11" ht="30">
      <c r="A573" s="108" t="s">
        <v>1035</v>
      </c>
      <c r="B573" s="15" t="s">
        <v>1036</v>
      </c>
      <c r="C573" s="64" t="s">
        <v>1037</v>
      </c>
      <c r="D573" s="14">
        <v>1</v>
      </c>
      <c r="E573" s="8" t="s">
        <v>388</v>
      </c>
      <c r="F573" s="15"/>
      <c r="G573" s="101"/>
    </row>
    <row r="574" spans="1:11" ht="60">
      <c r="A574" s="108"/>
      <c r="B574" s="15"/>
      <c r="C574" s="64" t="s">
        <v>1038</v>
      </c>
      <c r="D574" s="14">
        <v>1</v>
      </c>
      <c r="E574" s="8" t="s">
        <v>388</v>
      </c>
      <c r="F574" s="15"/>
      <c r="G574" s="101"/>
    </row>
    <row r="575" spans="1:11" ht="30">
      <c r="A575" s="108"/>
      <c r="B575" s="15"/>
      <c r="C575" s="165" t="s">
        <v>1121</v>
      </c>
      <c r="D575" s="14">
        <v>1</v>
      </c>
      <c r="E575" s="8" t="s">
        <v>388</v>
      </c>
      <c r="F575" s="15"/>
      <c r="G575" s="101"/>
    </row>
    <row r="576" spans="1:11" ht="45" hidden="1">
      <c r="A576" s="78" t="s">
        <v>1039</v>
      </c>
      <c r="B576" s="109" t="s">
        <v>1308</v>
      </c>
      <c r="C576" s="15" t="s">
        <v>1084</v>
      </c>
      <c r="D576" s="29"/>
      <c r="E576" s="29"/>
      <c r="F576" s="13"/>
      <c r="G576" s="29"/>
      <c r="H576" s="2"/>
      <c r="I576" s="2"/>
      <c r="J576" s="1"/>
      <c r="K576" s="1"/>
    </row>
    <row r="577" spans="1:11" ht="40.35" customHeight="1">
      <c r="A577" s="47" t="s">
        <v>1040</v>
      </c>
      <c r="B577" s="207" t="s">
        <v>1041</v>
      </c>
      <c r="C577" s="208"/>
      <c r="D577" s="209"/>
      <c r="E577" s="209"/>
      <c r="F577" s="209"/>
      <c r="G577" s="210"/>
      <c r="H577" s="189">
        <f>SUM(D578:D589)</f>
        <v>12</v>
      </c>
      <c r="I577" s="189">
        <f>COUNT(D578:D589)*2</f>
        <v>24</v>
      </c>
      <c r="J577" s="189">
        <f t="shared" si="6"/>
        <v>50</v>
      </c>
    </row>
    <row r="578" spans="1:11" ht="45">
      <c r="A578" s="108" t="s">
        <v>1042</v>
      </c>
      <c r="B578" s="15" t="s">
        <v>1043</v>
      </c>
      <c r="C578" s="87" t="s">
        <v>1058</v>
      </c>
      <c r="D578" s="14">
        <v>1</v>
      </c>
      <c r="E578" s="8" t="s">
        <v>388</v>
      </c>
      <c r="F578" s="15"/>
      <c r="G578" s="106"/>
    </row>
    <row r="579" spans="1:11" ht="45">
      <c r="A579" s="108"/>
      <c r="B579" s="15"/>
      <c r="C579" s="87" t="s">
        <v>1057</v>
      </c>
      <c r="D579" s="14">
        <v>1</v>
      </c>
      <c r="E579" s="8" t="s">
        <v>388</v>
      </c>
      <c r="F579" s="15"/>
      <c r="G579" s="106"/>
    </row>
    <row r="580" spans="1:11" ht="30">
      <c r="A580" s="108"/>
      <c r="B580" s="15"/>
      <c r="C580" s="157" t="s">
        <v>1044</v>
      </c>
      <c r="D580" s="14">
        <v>1</v>
      </c>
      <c r="E580" s="8" t="s">
        <v>388</v>
      </c>
      <c r="F580" s="125"/>
      <c r="G580" s="75"/>
    </row>
    <row r="581" spans="1:11" ht="62.25" customHeight="1">
      <c r="A581" s="108"/>
      <c r="B581" s="15"/>
      <c r="C581" s="122" t="s">
        <v>1264</v>
      </c>
      <c r="D581" s="14">
        <v>1</v>
      </c>
      <c r="E581" s="8" t="s">
        <v>388</v>
      </c>
      <c r="F581" s="15"/>
      <c r="G581" s="106"/>
    </row>
    <row r="582" spans="1:11">
      <c r="A582" s="108"/>
      <c r="B582" s="15"/>
      <c r="C582" s="122" t="s">
        <v>1045</v>
      </c>
      <c r="D582" s="14">
        <v>1</v>
      </c>
      <c r="E582" s="8" t="s">
        <v>388</v>
      </c>
      <c r="F582" s="15"/>
      <c r="G582" s="106"/>
    </row>
    <row r="583" spans="1:11" ht="45">
      <c r="A583" s="108"/>
      <c r="B583" s="15"/>
      <c r="C583" s="87" t="s">
        <v>1059</v>
      </c>
      <c r="D583" s="14">
        <v>1</v>
      </c>
      <c r="E583" s="8" t="s">
        <v>388</v>
      </c>
      <c r="F583" s="15"/>
      <c r="G583" s="106"/>
    </row>
    <row r="584" spans="1:11" ht="30">
      <c r="A584" s="108"/>
      <c r="B584" s="15"/>
      <c r="C584" s="122" t="s">
        <v>1060</v>
      </c>
      <c r="D584" s="14">
        <v>1</v>
      </c>
      <c r="E584" s="8" t="s">
        <v>388</v>
      </c>
      <c r="F584" s="15"/>
      <c r="G584" s="106"/>
    </row>
    <row r="585" spans="1:11" ht="30">
      <c r="A585" s="108"/>
      <c r="B585" s="15"/>
      <c r="C585" s="122" t="s">
        <v>1061</v>
      </c>
      <c r="D585" s="14">
        <v>1</v>
      </c>
      <c r="E585" s="8" t="s">
        <v>388</v>
      </c>
      <c r="F585" s="15"/>
      <c r="G585" s="106"/>
    </row>
    <row r="586" spans="1:11" ht="60">
      <c r="A586" s="108"/>
      <c r="B586" s="15"/>
      <c r="C586" s="122" t="s">
        <v>1122</v>
      </c>
      <c r="D586" s="14">
        <v>1</v>
      </c>
      <c r="E586" s="8" t="s">
        <v>388</v>
      </c>
      <c r="F586" s="15"/>
      <c r="G586" s="106"/>
    </row>
    <row r="587" spans="1:11" ht="30">
      <c r="A587" s="108"/>
      <c r="B587" s="15"/>
      <c r="C587" s="122" t="s">
        <v>1062</v>
      </c>
      <c r="D587" s="14">
        <v>1</v>
      </c>
      <c r="E587" s="8" t="s">
        <v>388</v>
      </c>
      <c r="F587" s="15"/>
      <c r="G587" s="106"/>
    </row>
    <row r="588" spans="1:11" ht="45">
      <c r="A588" s="108"/>
      <c r="B588" s="15"/>
      <c r="C588" s="122" t="s">
        <v>1123</v>
      </c>
      <c r="D588" s="14">
        <v>1</v>
      </c>
      <c r="E588" s="8" t="s">
        <v>388</v>
      </c>
      <c r="F588" s="15"/>
      <c r="G588" s="106"/>
    </row>
    <row r="589" spans="1:11">
      <c r="A589" s="108"/>
      <c r="B589" s="15"/>
      <c r="C589" s="122" t="s">
        <v>1063</v>
      </c>
      <c r="D589" s="14">
        <v>1</v>
      </c>
      <c r="E589" s="8" t="s">
        <v>388</v>
      </c>
      <c r="F589" s="15"/>
      <c r="G589" s="106"/>
    </row>
    <row r="590" spans="1:11" ht="78.75" hidden="1">
      <c r="A590" s="78" t="s">
        <v>1046</v>
      </c>
      <c r="B590" s="109" t="s">
        <v>1309</v>
      </c>
      <c r="C590" s="111" t="s">
        <v>1082</v>
      </c>
      <c r="D590" s="29"/>
      <c r="E590" s="29"/>
      <c r="F590" s="13"/>
      <c r="G590" s="118"/>
      <c r="H590" s="2"/>
      <c r="I590" s="2"/>
      <c r="J590" s="1"/>
      <c r="K590" s="1"/>
    </row>
    <row r="591" spans="1:11" ht="78.75" hidden="1">
      <c r="A591" s="78"/>
      <c r="B591" s="109"/>
      <c r="C591" s="111" t="s">
        <v>1083</v>
      </c>
      <c r="D591" s="29"/>
      <c r="E591" s="29"/>
      <c r="F591" s="13"/>
      <c r="G591" s="118"/>
      <c r="H591" s="2"/>
      <c r="I591" s="2"/>
      <c r="J591" s="1"/>
      <c r="K591" s="1"/>
    </row>
    <row r="592" spans="1:11" ht="78.75" hidden="1">
      <c r="A592" s="78"/>
      <c r="B592" s="109"/>
      <c r="C592" s="111" t="s">
        <v>1085</v>
      </c>
      <c r="D592" s="29"/>
      <c r="E592" s="29"/>
      <c r="F592" s="13"/>
      <c r="G592" s="118"/>
      <c r="H592" s="2"/>
      <c r="I592" s="2"/>
      <c r="J592" s="1"/>
      <c r="K592" s="1"/>
    </row>
    <row r="593" spans="1:11" ht="15.75" hidden="1">
      <c r="A593" s="78"/>
      <c r="B593" s="109"/>
      <c r="C593" s="111"/>
      <c r="D593" s="29"/>
      <c r="E593" s="29"/>
      <c r="F593" s="13"/>
      <c r="G593" s="118"/>
      <c r="H593" s="2"/>
      <c r="I593" s="2"/>
      <c r="J593" s="1"/>
      <c r="K593" s="1"/>
    </row>
    <row r="594" spans="1:11" ht="15.75" hidden="1">
      <c r="A594" s="78"/>
      <c r="B594" s="109"/>
      <c r="C594" s="111"/>
      <c r="D594" s="29"/>
      <c r="E594" s="29"/>
      <c r="F594" s="13"/>
      <c r="G594" s="118"/>
      <c r="H594" s="2"/>
      <c r="I594" s="2"/>
      <c r="J594" s="1"/>
      <c r="K594" s="1"/>
    </row>
    <row r="595" spans="1:11" ht="15.75" hidden="1">
      <c r="A595" s="78"/>
      <c r="B595" s="109"/>
      <c r="C595" s="111"/>
      <c r="D595" s="29"/>
      <c r="E595" s="29"/>
      <c r="F595" s="13"/>
      <c r="G595" s="118"/>
      <c r="H595" s="2"/>
      <c r="I595" s="2"/>
      <c r="J595" s="1"/>
      <c r="K595" s="1"/>
    </row>
    <row r="596" spans="1:11" ht="40.35" customHeight="1">
      <c r="A596" s="47" t="s">
        <v>1047</v>
      </c>
      <c r="B596" s="211" t="s">
        <v>1310</v>
      </c>
      <c r="C596" s="212"/>
      <c r="D596" s="213"/>
      <c r="E596" s="213"/>
      <c r="F596" s="213"/>
      <c r="G596" s="214"/>
      <c r="H596" s="189">
        <f>SUM(D597:D598)</f>
        <v>2</v>
      </c>
      <c r="I596" s="189">
        <f>COUNT(D597:D598)*2</f>
        <v>4</v>
      </c>
      <c r="J596" s="189">
        <f>H596*100/I596</f>
        <v>50</v>
      </c>
    </row>
    <row r="597" spans="1:11" ht="45">
      <c r="A597" s="108" t="s">
        <v>1048</v>
      </c>
      <c r="B597" s="15" t="s">
        <v>1049</v>
      </c>
      <c r="C597" s="64" t="s">
        <v>1056</v>
      </c>
      <c r="D597" s="14">
        <v>1</v>
      </c>
      <c r="E597" s="8" t="s">
        <v>388</v>
      </c>
      <c r="F597" s="15"/>
      <c r="G597" s="101"/>
    </row>
    <row r="598" spans="1:11" ht="14.25" customHeight="1">
      <c r="A598" s="108"/>
      <c r="B598" s="15"/>
      <c r="C598" s="64" t="s">
        <v>1066</v>
      </c>
      <c r="D598" s="14">
        <v>1</v>
      </c>
      <c r="E598" s="8" t="s">
        <v>388</v>
      </c>
      <c r="F598" s="15"/>
      <c r="G598" s="101"/>
    </row>
    <row r="599" spans="1:11" ht="3" hidden="1" customHeight="1">
      <c r="A599" s="78" t="s">
        <v>1050</v>
      </c>
      <c r="B599" s="109" t="s">
        <v>1311</v>
      </c>
      <c r="C599" s="13" t="s">
        <v>1124</v>
      </c>
      <c r="D599" s="29"/>
      <c r="E599" s="29"/>
      <c r="F599" s="13" t="s">
        <v>1081</v>
      </c>
      <c r="G599" s="29"/>
      <c r="H599" s="2"/>
      <c r="I599" s="2"/>
      <c r="J599" s="1"/>
      <c r="K599" s="1"/>
    </row>
    <row r="600" spans="1:11" ht="48.95" customHeight="1">
      <c r="A600" s="192"/>
      <c r="B600" s="189"/>
    </row>
    <row r="601" spans="1:11">
      <c r="A601" s="192"/>
      <c r="B601" s="189"/>
    </row>
    <row r="602" spans="1:11">
      <c r="A602" s="192"/>
      <c r="B602" s="189"/>
      <c r="C602" s="158"/>
      <c r="D602" s="72"/>
      <c r="F602" s="90"/>
      <c r="G602" s="72"/>
    </row>
    <row r="603" spans="1:11" ht="73.349999999999994" customHeight="1">
      <c r="A603" s="192"/>
      <c r="B603" s="189"/>
      <c r="C603" s="168"/>
      <c r="D603" s="113"/>
      <c r="E603" s="113"/>
      <c r="F603" s="114"/>
      <c r="G603" s="113"/>
    </row>
    <row r="604" spans="1:11" ht="26.1" customHeight="1">
      <c r="A604" s="192"/>
      <c r="B604" s="189"/>
      <c r="C604" s="168"/>
      <c r="D604" s="113"/>
      <c r="E604" s="113"/>
      <c r="F604" s="114"/>
      <c r="G604" s="113"/>
    </row>
    <row r="605" spans="1:11">
      <c r="A605" s="192"/>
      <c r="B605" s="189"/>
      <c r="C605" s="168"/>
      <c r="D605" s="113"/>
      <c r="E605" s="113"/>
      <c r="F605" s="114"/>
      <c r="G605" s="113"/>
    </row>
    <row r="606" spans="1:11">
      <c r="A606" s="192"/>
      <c r="B606" s="189"/>
      <c r="C606" s="168"/>
      <c r="D606" s="113"/>
      <c r="E606" s="113"/>
      <c r="F606" s="114"/>
      <c r="G606" s="113"/>
    </row>
    <row r="607" spans="1:11">
      <c r="A607" s="192"/>
      <c r="B607" s="189"/>
      <c r="C607" s="168"/>
      <c r="D607" s="113"/>
      <c r="E607" s="113"/>
      <c r="F607" s="114"/>
      <c r="G607" s="113"/>
    </row>
    <row r="608" spans="1:11">
      <c r="A608" s="192"/>
      <c r="B608" s="189"/>
      <c r="C608" s="168"/>
      <c r="D608" s="113"/>
      <c r="E608" s="113"/>
      <c r="F608" s="114"/>
      <c r="G608" s="113"/>
    </row>
    <row r="609" spans="1:11">
      <c r="A609" s="192"/>
      <c r="B609" s="189"/>
      <c r="C609" s="168"/>
      <c r="D609" s="113"/>
      <c r="E609" s="113"/>
      <c r="F609" s="114"/>
      <c r="G609" s="113"/>
    </row>
    <row r="610" spans="1:11">
      <c r="A610" s="192"/>
      <c r="B610" s="189"/>
      <c r="C610" s="168"/>
      <c r="D610" s="113"/>
      <c r="E610" s="113"/>
      <c r="F610" s="114"/>
      <c r="G610" s="113"/>
    </row>
    <row r="611" spans="1:11" s="72" customFormat="1">
      <c r="A611" s="192"/>
      <c r="B611" s="189"/>
      <c r="C611" s="193"/>
      <c r="D611" s="189"/>
      <c r="E611" s="113"/>
      <c r="F611" s="114"/>
      <c r="G611" s="113"/>
      <c r="H611" s="189"/>
      <c r="I611" s="189"/>
      <c r="J611" s="189"/>
      <c r="K611" s="189"/>
    </row>
    <row r="612" spans="1:11" s="72" customFormat="1">
      <c r="A612" s="192"/>
      <c r="B612" s="189"/>
      <c r="C612" s="193"/>
      <c r="D612" s="189"/>
      <c r="E612" s="2"/>
      <c r="F612" s="114"/>
      <c r="G612" s="113"/>
      <c r="H612" s="189"/>
      <c r="I612" s="189"/>
      <c r="J612" s="189"/>
      <c r="K612" s="189"/>
    </row>
    <row r="613" spans="1:11" s="72" customFormat="1">
      <c r="A613" s="192"/>
      <c r="B613" s="189"/>
      <c r="C613" s="193"/>
      <c r="D613" s="189"/>
      <c r="E613" s="2"/>
      <c r="F613" s="114"/>
      <c r="G613" s="113"/>
      <c r="H613" s="189"/>
      <c r="I613" s="189"/>
      <c r="J613" s="189"/>
      <c r="K613" s="189"/>
    </row>
    <row r="614" spans="1:11" s="72" customFormat="1">
      <c r="A614" s="192"/>
      <c r="B614" s="189"/>
      <c r="C614" s="193"/>
      <c r="D614" s="189"/>
      <c r="E614" s="2"/>
      <c r="F614" s="114"/>
      <c r="G614" s="113"/>
      <c r="H614" s="189"/>
      <c r="I614" s="189"/>
      <c r="J614" s="189"/>
      <c r="K614" s="189"/>
    </row>
    <row r="615" spans="1:11" s="72" customFormat="1">
      <c r="A615" s="195"/>
      <c r="B615" s="196" t="s">
        <v>37</v>
      </c>
      <c r="C615" s="197" t="s">
        <v>1051</v>
      </c>
      <c r="D615" s="196" t="s">
        <v>1052</v>
      </c>
      <c r="E615" s="2">
        <f>H2</f>
        <v>0</v>
      </c>
      <c r="F615" s="114"/>
      <c r="G615" s="113"/>
      <c r="H615" s="189"/>
      <c r="I615" s="189"/>
      <c r="J615" s="189"/>
      <c r="K615" s="189"/>
    </row>
    <row r="616" spans="1:11" s="72" customFormat="1">
      <c r="A616" s="195" t="s">
        <v>10</v>
      </c>
      <c r="B616" s="196">
        <f>H48</f>
        <v>11</v>
      </c>
      <c r="C616" s="196">
        <f>I48</f>
        <v>22</v>
      </c>
      <c r="D616" s="198">
        <f>B616/C616</f>
        <v>0.5</v>
      </c>
      <c r="E616" s="2"/>
      <c r="F616" s="114"/>
      <c r="G616" s="113"/>
      <c r="H616" s="189"/>
      <c r="I616" s="189"/>
      <c r="J616" s="189"/>
      <c r="K616" s="189"/>
    </row>
    <row r="617" spans="1:11" s="72" customFormat="1">
      <c r="A617" s="195" t="s">
        <v>12</v>
      </c>
      <c r="B617" s="196">
        <f>H107</f>
        <v>20</v>
      </c>
      <c r="C617" s="196">
        <f>I107</f>
        <v>40</v>
      </c>
      <c r="D617" s="198">
        <f t="shared" ref="D617:D624" si="7">B617/C617</f>
        <v>0.5</v>
      </c>
      <c r="E617" s="2"/>
      <c r="F617" s="114"/>
      <c r="G617" s="113"/>
      <c r="H617" s="189"/>
      <c r="I617" s="189"/>
      <c r="J617" s="189"/>
      <c r="K617" s="189"/>
    </row>
    <row r="618" spans="1:11" s="72" customFormat="1">
      <c r="A618" s="195" t="s">
        <v>14</v>
      </c>
      <c r="B618" s="196">
        <f>H146</f>
        <v>54</v>
      </c>
      <c r="C618" s="196">
        <f>I146</f>
        <v>108</v>
      </c>
      <c r="D618" s="198">
        <f t="shared" si="7"/>
        <v>0.5</v>
      </c>
      <c r="E618" s="2"/>
      <c r="F618" s="114"/>
      <c r="G618" s="113"/>
      <c r="H618" s="189"/>
      <c r="I618" s="189"/>
      <c r="J618" s="189"/>
      <c r="K618" s="189"/>
    </row>
    <row r="619" spans="1:11" s="72" customFormat="1">
      <c r="A619" s="195" t="s">
        <v>16</v>
      </c>
      <c r="B619" s="196">
        <f>H220</f>
        <v>31</v>
      </c>
      <c r="C619" s="196">
        <f>I220</f>
        <v>62</v>
      </c>
      <c r="D619" s="198">
        <f t="shared" si="7"/>
        <v>0.5</v>
      </c>
      <c r="E619" s="2"/>
      <c r="F619" s="114"/>
      <c r="G619" s="113"/>
      <c r="H619" s="189"/>
      <c r="I619" s="189"/>
      <c r="J619" s="189"/>
      <c r="K619" s="189"/>
    </row>
    <row r="620" spans="1:11" s="72" customFormat="1">
      <c r="A620" s="195" t="s">
        <v>18</v>
      </c>
      <c r="B620" s="196">
        <f>H280</f>
        <v>92</v>
      </c>
      <c r="C620" s="196">
        <f>I280</f>
        <v>184</v>
      </c>
      <c r="D620" s="198">
        <f t="shared" si="7"/>
        <v>0.5</v>
      </c>
      <c r="E620" s="2"/>
      <c r="F620" s="114"/>
      <c r="G620" s="113"/>
      <c r="H620" s="189"/>
      <c r="I620" s="189"/>
      <c r="J620" s="189"/>
      <c r="K620" s="189"/>
    </row>
    <row r="621" spans="1:11" s="72" customFormat="1">
      <c r="A621" s="195" t="s">
        <v>20</v>
      </c>
      <c r="B621" s="196">
        <f>H469</f>
        <v>37</v>
      </c>
      <c r="C621" s="196">
        <f>I469</f>
        <v>74</v>
      </c>
      <c r="D621" s="198">
        <f t="shared" si="7"/>
        <v>0.5</v>
      </c>
      <c r="E621" s="2"/>
      <c r="F621" s="114"/>
      <c r="G621" s="113"/>
      <c r="H621" s="189"/>
      <c r="I621" s="189"/>
      <c r="J621" s="189"/>
      <c r="K621" s="189"/>
    </row>
    <row r="622" spans="1:11" s="72" customFormat="1">
      <c r="A622" s="195" t="s">
        <v>22</v>
      </c>
      <c r="B622" s="196">
        <f>H518</f>
        <v>35</v>
      </c>
      <c r="C622" s="196">
        <f>I518</f>
        <v>70</v>
      </c>
      <c r="D622" s="198">
        <f t="shared" si="7"/>
        <v>0.5</v>
      </c>
      <c r="E622" s="2"/>
      <c r="F622" s="114"/>
      <c r="G622" s="113"/>
      <c r="H622" s="189"/>
      <c r="I622" s="189"/>
      <c r="J622" s="189"/>
      <c r="K622" s="189"/>
    </row>
    <row r="623" spans="1:11" s="72" customFormat="1">
      <c r="A623" s="195" t="s">
        <v>24</v>
      </c>
      <c r="B623" s="196">
        <f>H566</f>
        <v>20</v>
      </c>
      <c r="C623" s="196">
        <f>I566</f>
        <v>40</v>
      </c>
      <c r="D623" s="198">
        <f t="shared" si="7"/>
        <v>0.5</v>
      </c>
      <c r="E623" s="2"/>
      <c r="F623" s="114"/>
      <c r="G623" s="113"/>
      <c r="H623" s="189"/>
      <c r="I623" s="189"/>
      <c r="J623" s="189"/>
      <c r="K623" s="189"/>
    </row>
    <row r="624" spans="1:11" s="72" customFormat="1">
      <c r="A624" s="195" t="s">
        <v>1053</v>
      </c>
      <c r="B624" s="196">
        <f>SUM(B616:B623)</f>
        <v>300</v>
      </c>
      <c r="C624" s="196">
        <f>SUM(C616:C623)</f>
        <v>600</v>
      </c>
      <c r="D624" s="198">
        <f t="shared" si="7"/>
        <v>0.5</v>
      </c>
      <c r="E624" s="2"/>
      <c r="F624" s="114"/>
      <c r="G624" s="113"/>
      <c r="H624" s="189"/>
      <c r="I624" s="189"/>
      <c r="J624" s="189"/>
      <c r="K624" s="189"/>
    </row>
    <row r="625" spans="1:11" s="72" customFormat="1">
      <c r="A625" s="192"/>
      <c r="B625" s="189"/>
      <c r="C625" s="193"/>
      <c r="D625" s="189"/>
      <c r="E625" s="2"/>
      <c r="F625" s="114"/>
      <c r="G625" s="113"/>
      <c r="H625" s="189"/>
      <c r="I625" s="189"/>
      <c r="J625" s="189"/>
      <c r="K625" s="189"/>
    </row>
    <row r="626" spans="1:11" s="72" customFormat="1">
      <c r="A626" s="192"/>
      <c r="B626" s="189"/>
      <c r="C626" s="193"/>
      <c r="D626" s="189"/>
      <c r="E626" s="2"/>
      <c r="F626" s="114"/>
      <c r="G626" s="113"/>
      <c r="H626" s="189"/>
      <c r="I626" s="189"/>
      <c r="J626" s="189"/>
      <c r="K626" s="189"/>
    </row>
    <row r="627" spans="1:11" s="72" customFormat="1">
      <c r="A627" s="192">
        <v>0</v>
      </c>
      <c r="B627" s="189"/>
      <c r="C627" s="193"/>
      <c r="D627" s="189"/>
      <c r="E627" s="2"/>
      <c r="F627" s="114"/>
      <c r="G627" s="113"/>
      <c r="H627" s="189"/>
      <c r="I627" s="189"/>
      <c r="J627" s="189"/>
      <c r="K627" s="189"/>
    </row>
    <row r="628" spans="1:11" s="72" customFormat="1">
      <c r="A628" s="192">
        <v>1</v>
      </c>
      <c r="B628" s="189"/>
      <c r="C628" s="193"/>
      <c r="D628" s="189"/>
      <c r="E628" s="2"/>
      <c r="F628" s="90"/>
      <c r="H628" s="189"/>
      <c r="I628" s="189"/>
      <c r="J628" s="189"/>
      <c r="K628" s="189"/>
    </row>
    <row r="629" spans="1:11" s="72" customFormat="1">
      <c r="A629" s="192">
        <v>2</v>
      </c>
      <c r="B629" s="189"/>
      <c r="C629" s="193"/>
      <c r="D629" s="189"/>
      <c r="E629" s="2"/>
      <c r="F629" s="90"/>
      <c r="H629" s="189"/>
      <c r="I629" s="189"/>
      <c r="J629" s="189"/>
      <c r="K629" s="189"/>
    </row>
    <row r="630" spans="1:11" s="72" customFormat="1">
      <c r="A630" s="192"/>
      <c r="B630" s="189"/>
      <c r="C630" s="193"/>
      <c r="D630" s="189"/>
      <c r="E630" s="2"/>
      <c r="F630" s="90"/>
      <c r="H630" s="189"/>
      <c r="I630" s="189"/>
      <c r="J630" s="189"/>
      <c r="K630" s="189"/>
    </row>
    <row r="631" spans="1:11" s="72" customFormat="1">
      <c r="A631" s="192"/>
      <c r="B631" s="189"/>
      <c r="C631" s="193"/>
      <c r="D631" s="189"/>
      <c r="E631" s="2"/>
      <c r="F631" s="90"/>
      <c r="H631" s="189"/>
      <c r="I631" s="189"/>
      <c r="J631" s="189"/>
      <c r="K631" s="189"/>
    </row>
    <row r="632" spans="1:11" s="72" customFormat="1">
      <c r="A632" s="192"/>
      <c r="B632" s="189"/>
      <c r="C632" s="193"/>
      <c r="D632" s="189"/>
      <c r="E632" s="2"/>
      <c r="F632" s="90"/>
      <c r="H632" s="189"/>
      <c r="I632" s="189"/>
      <c r="J632" s="189"/>
      <c r="K632" s="189"/>
    </row>
    <row r="633" spans="1:11" s="72" customFormat="1">
      <c r="A633" s="192"/>
      <c r="B633" s="189"/>
      <c r="C633" s="193"/>
      <c r="D633" s="189"/>
      <c r="E633" s="2"/>
      <c r="F633" s="90"/>
      <c r="H633" s="189"/>
      <c r="I633" s="189"/>
      <c r="J633" s="189"/>
      <c r="K633" s="189"/>
    </row>
    <row r="634" spans="1:11" s="72" customFormat="1">
      <c r="A634" s="192"/>
      <c r="B634" s="189"/>
      <c r="C634" s="193"/>
      <c r="D634" s="189"/>
      <c r="E634" s="2"/>
      <c r="F634" s="90"/>
      <c r="H634" s="189"/>
      <c r="I634" s="189"/>
      <c r="J634" s="189"/>
      <c r="K634" s="189"/>
    </row>
    <row r="635" spans="1:11" s="72" customFormat="1">
      <c r="A635" s="192"/>
      <c r="B635" s="189"/>
      <c r="C635" s="193"/>
      <c r="D635" s="189"/>
      <c r="E635" s="2"/>
      <c r="F635" s="90"/>
      <c r="H635" s="189"/>
      <c r="I635" s="189"/>
      <c r="J635" s="189"/>
      <c r="K635" s="189"/>
    </row>
    <row r="636" spans="1:11" s="72" customFormat="1">
      <c r="A636" s="115"/>
      <c r="B636" s="2"/>
      <c r="C636" s="169"/>
      <c r="D636" s="2"/>
      <c r="E636" s="2"/>
      <c r="F636" s="90"/>
      <c r="H636" s="189"/>
      <c r="I636" s="189"/>
      <c r="J636" s="189"/>
      <c r="K636" s="189"/>
    </row>
    <row r="637" spans="1:11" s="72" customFormat="1">
      <c r="A637" s="115"/>
      <c r="B637" s="2"/>
      <c r="C637" s="169"/>
      <c r="D637" s="2"/>
      <c r="E637" s="2"/>
      <c r="F637" s="90"/>
      <c r="H637" s="189"/>
      <c r="I637" s="189"/>
      <c r="J637" s="189"/>
      <c r="K637" s="189"/>
    </row>
    <row r="638" spans="1:11" s="72" customFormat="1">
      <c r="A638" s="115"/>
      <c r="B638" s="2"/>
      <c r="C638" s="169"/>
      <c r="D638" s="2"/>
      <c r="E638" s="2"/>
      <c r="F638" s="90"/>
      <c r="H638" s="189"/>
      <c r="I638" s="189"/>
      <c r="J638" s="189"/>
      <c r="K638" s="189"/>
    </row>
    <row r="639" spans="1:11" s="72" customFormat="1">
      <c r="A639" s="115"/>
      <c r="B639" s="2"/>
      <c r="C639" s="169"/>
      <c r="D639" s="2"/>
      <c r="E639" s="2"/>
      <c r="F639" s="90"/>
      <c r="H639" s="189"/>
      <c r="I639" s="189"/>
      <c r="J639" s="189"/>
      <c r="K639" s="189"/>
    </row>
    <row r="640" spans="1:11" s="72" customFormat="1">
      <c r="A640" s="115"/>
      <c r="B640" s="2"/>
      <c r="C640" s="169"/>
      <c r="D640" s="2"/>
      <c r="E640" s="2"/>
      <c r="F640" s="90"/>
      <c r="H640" s="189"/>
      <c r="I640" s="189"/>
      <c r="J640" s="189"/>
      <c r="K640" s="189"/>
    </row>
    <row r="641" spans="1:11" s="72" customFormat="1">
      <c r="A641" s="115"/>
      <c r="B641" s="2"/>
      <c r="C641" s="169"/>
      <c r="D641" s="2"/>
      <c r="E641" s="2"/>
      <c r="F641" s="90"/>
      <c r="H641" s="189"/>
      <c r="I641" s="189"/>
      <c r="J641" s="189"/>
      <c r="K641" s="189"/>
    </row>
    <row r="642" spans="1:11" s="72" customFormat="1">
      <c r="A642" s="112"/>
      <c r="C642" s="158"/>
      <c r="F642" s="90"/>
      <c r="H642" s="189"/>
      <c r="I642" s="189"/>
      <c r="J642" s="189"/>
      <c r="K642" s="189"/>
    </row>
    <row r="643" spans="1:11" s="72" customFormat="1">
      <c r="A643" s="112"/>
      <c r="C643" s="158"/>
      <c r="F643" s="90"/>
      <c r="H643" s="189"/>
      <c r="I643" s="189"/>
      <c r="J643" s="189"/>
      <c r="K643" s="189"/>
    </row>
    <row r="644" spans="1:11" s="72" customFormat="1">
      <c r="A644" s="112"/>
      <c r="C644" s="158"/>
      <c r="F644" s="90"/>
      <c r="H644" s="189"/>
      <c r="I644" s="189"/>
      <c r="J644" s="189"/>
      <c r="K644" s="189"/>
    </row>
    <row r="645" spans="1:11" s="72" customFormat="1">
      <c r="A645" s="112"/>
      <c r="C645" s="158"/>
      <c r="F645" s="90"/>
      <c r="H645" s="189"/>
      <c r="I645" s="189"/>
      <c r="J645" s="189"/>
      <c r="K645" s="189"/>
    </row>
    <row r="646" spans="1:11" s="72" customFormat="1">
      <c r="A646" s="112"/>
      <c r="C646" s="158"/>
      <c r="F646" s="90"/>
      <c r="H646" s="189"/>
      <c r="I646" s="189"/>
      <c r="J646" s="189"/>
      <c r="K646" s="189"/>
    </row>
    <row r="647" spans="1:11" s="72" customFormat="1">
      <c r="A647" s="112"/>
      <c r="C647" s="158"/>
      <c r="F647" s="90"/>
      <c r="H647" s="189"/>
      <c r="I647" s="189"/>
      <c r="J647" s="189"/>
      <c r="K647" s="189"/>
    </row>
    <row r="648" spans="1:11" s="72" customFormat="1">
      <c r="A648" s="112"/>
      <c r="C648" s="158"/>
      <c r="F648" s="90"/>
      <c r="H648" s="189"/>
      <c r="I648" s="189"/>
      <c r="J648" s="189"/>
      <c r="K648" s="189"/>
    </row>
    <row r="649" spans="1:11" s="72" customFormat="1">
      <c r="A649" s="112"/>
      <c r="C649" s="158"/>
      <c r="F649" s="90"/>
      <c r="H649" s="189"/>
      <c r="I649" s="189"/>
      <c r="J649" s="189"/>
      <c r="K649" s="189"/>
    </row>
    <row r="650" spans="1:11" s="72" customFormat="1">
      <c r="A650" s="112"/>
      <c r="C650" s="158"/>
      <c r="F650" s="90"/>
      <c r="H650" s="189"/>
      <c r="I650" s="189"/>
      <c r="J650" s="189"/>
      <c r="K650" s="189"/>
    </row>
    <row r="651" spans="1:11" s="72" customFormat="1">
      <c r="A651" s="112"/>
      <c r="C651" s="158"/>
      <c r="F651" s="90"/>
      <c r="H651" s="189"/>
      <c r="I651" s="189"/>
      <c r="J651" s="189"/>
      <c r="K651" s="189"/>
    </row>
    <row r="652" spans="1:11" s="72" customFormat="1">
      <c r="A652" s="112"/>
      <c r="C652" s="158"/>
      <c r="F652" s="90"/>
      <c r="H652" s="189"/>
      <c r="I652" s="189"/>
      <c r="J652" s="189"/>
      <c r="K652" s="189"/>
    </row>
    <row r="653" spans="1:11" s="72" customFormat="1">
      <c r="A653" s="112"/>
      <c r="C653" s="158"/>
      <c r="F653" s="90"/>
      <c r="H653" s="189"/>
      <c r="I653" s="189"/>
      <c r="J653" s="189"/>
      <c r="K653" s="189"/>
    </row>
    <row r="654" spans="1:11" s="72" customFormat="1">
      <c r="A654" s="112"/>
      <c r="C654" s="158"/>
      <c r="F654" s="90"/>
      <c r="H654" s="189"/>
      <c r="I654" s="189"/>
      <c r="J654" s="189"/>
      <c r="K654" s="189"/>
    </row>
    <row r="655" spans="1:11" s="72" customFormat="1">
      <c r="A655" s="112"/>
      <c r="C655" s="158"/>
      <c r="F655" s="90"/>
      <c r="H655" s="189"/>
      <c r="I655" s="189"/>
      <c r="J655" s="189"/>
      <c r="K655" s="189"/>
    </row>
    <row r="656" spans="1:11" s="72" customFormat="1">
      <c r="A656" s="112"/>
      <c r="C656" s="158"/>
      <c r="F656" s="90"/>
      <c r="H656" s="189"/>
      <c r="I656" s="189"/>
      <c r="J656" s="189"/>
      <c r="K656" s="189"/>
    </row>
    <row r="657" spans="1:11" s="72" customFormat="1">
      <c r="A657" s="112"/>
      <c r="C657" s="158"/>
      <c r="F657" s="90"/>
      <c r="H657" s="189"/>
      <c r="I657" s="189"/>
      <c r="J657" s="189"/>
      <c r="K657" s="189"/>
    </row>
    <row r="658" spans="1:11" s="72" customFormat="1">
      <c r="A658" s="112"/>
      <c r="C658" s="158"/>
      <c r="F658" s="90"/>
      <c r="H658" s="189"/>
      <c r="I658" s="189"/>
      <c r="J658" s="189"/>
      <c r="K658" s="189"/>
    </row>
    <row r="659" spans="1:11" s="72" customFormat="1">
      <c r="A659" s="112"/>
      <c r="C659" s="158"/>
      <c r="F659" s="90"/>
      <c r="H659" s="189"/>
      <c r="I659" s="189"/>
      <c r="J659" s="189"/>
      <c r="K659" s="189"/>
    </row>
    <row r="660" spans="1:11" s="72" customFormat="1">
      <c r="A660" s="112"/>
      <c r="C660" s="158"/>
      <c r="F660" s="90"/>
      <c r="H660" s="189"/>
      <c r="I660" s="189"/>
      <c r="J660" s="189"/>
      <c r="K660" s="189"/>
    </row>
    <row r="661" spans="1:11" s="72" customFormat="1">
      <c r="A661" s="112"/>
      <c r="C661" s="158"/>
      <c r="F661" s="90"/>
      <c r="H661" s="189"/>
      <c r="I661" s="189"/>
      <c r="J661" s="189"/>
      <c r="K661" s="189"/>
    </row>
    <row r="662" spans="1:11" s="72" customFormat="1">
      <c r="A662" s="112"/>
      <c r="C662" s="158"/>
      <c r="F662" s="90"/>
      <c r="H662" s="189"/>
      <c r="I662" s="189"/>
      <c r="J662" s="189"/>
      <c r="K662" s="189"/>
    </row>
    <row r="663" spans="1:11" s="72" customFormat="1">
      <c r="A663" s="112"/>
      <c r="C663" s="158"/>
      <c r="F663" s="90"/>
      <c r="H663" s="189"/>
      <c r="I663" s="189"/>
      <c r="J663" s="189"/>
      <c r="K663" s="189"/>
    </row>
    <row r="664" spans="1:11" s="72" customFormat="1">
      <c r="A664" s="112"/>
      <c r="C664" s="158"/>
      <c r="F664" s="90"/>
      <c r="H664" s="189"/>
      <c r="I664" s="189"/>
      <c r="J664" s="189"/>
      <c r="K664" s="189"/>
    </row>
    <row r="665" spans="1:11" s="72" customFormat="1">
      <c r="A665" s="112"/>
      <c r="C665" s="158"/>
      <c r="F665" s="90"/>
      <c r="H665" s="189"/>
      <c r="I665" s="189"/>
      <c r="J665" s="189"/>
      <c r="K665" s="189"/>
    </row>
    <row r="666" spans="1:11" s="72" customFormat="1">
      <c r="A666" s="112"/>
      <c r="C666" s="158"/>
      <c r="F666" s="90"/>
      <c r="H666" s="189"/>
      <c r="I666" s="189"/>
      <c r="J666" s="189"/>
      <c r="K666" s="189"/>
    </row>
    <row r="667" spans="1:11" s="72" customFormat="1">
      <c r="A667" s="112"/>
      <c r="C667" s="158"/>
      <c r="F667" s="90"/>
      <c r="H667" s="189"/>
      <c r="I667" s="189"/>
      <c r="J667" s="189"/>
      <c r="K667" s="189"/>
    </row>
    <row r="668" spans="1:11" s="72" customFormat="1">
      <c r="A668" s="112"/>
      <c r="C668" s="158"/>
      <c r="F668" s="90"/>
      <c r="H668" s="189"/>
      <c r="I668" s="189"/>
      <c r="J668" s="189"/>
      <c r="K668" s="189"/>
    </row>
    <row r="669" spans="1:11" s="72" customFormat="1">
      <c r="A669" s="112"/>
      <c r="C669" s="158"/>
      <c r="F669" s="90"/>
      <c r="H669" s="189"/>
      <c r="I669" s="189"/>
      <c r="J669" s="189"/>
      <c r="K669" s="189"/>
    </row>
    <row r="670" spans="1:11" s="72" customFormat="1">
      <c r="A670" s="112"/>
      <c r="C670" s="158"/>
      <c r="F670" s="90"/>
      <c r="H670" s="189"/>
      <c r="I670" s="189"/>
      <c r="J670" s="189"/>
      <c r="K670" s="189"/>
    </row>
    <row r="671" spans="1:11" s="72" customFormat="1">
      <c r="A671" s="112"/>
      <c r="C671" s="158"/>
      <c r="F671" s="90"/>
      <c r="H671" s="189"/>
      <c r="I671" s="189"/>
      <c r="J671" s="189"/>
      <c r="K671" s="189"/>
    </row>
    <row r="672" spans="1:11" s="72" customFormat="1">
      <c r="A672" s="112"/>
      <c r="C672" s="158"/>
      <c r="F672" s="90"/>
      <c r="H672" s="189"/>
      <c r="I672" s="189"/>
      <c r="J672" s="189"/>
      <c r="K672" s="189"/>
    </row>
    <row r="673" spans="1:11" s="72" customFormat="1">
      <c r="A673" s="112"/>
      <c r="C673" s="158"/>
      <c r="F673" s="90"/>
      <c r="H673" s="189"/>
      <c r="I673" s="189"/>
      <c r="J673" s="189"/>
      <c r="K673" s="189"/>
    </row>
    <row r="674" spans="1:11" s="72" customFormat="1">
      <c r="A674" s="112"/>
      <c r="C674" s="158"/>
      <c r="F674" s="90"/>
      <c r="H674" s="189"/>
      <c r="I674" s="189"/>
      <c r="J674" s="189"/>
      <c r="K674" s="189"/>
    </row>
    <row r="675" spans="1:11" s="72" customFormat="1">
      <c r="A675" s="112"/>
      <c r="C675" s="158"/>
      <c r="F675" s="90"/>
      <c r="H675" s="189"/>
      <c r="I675" s="189"/>
      <c r="J675" s="189"/>
      <c r="K675" s="189"/>
    </row>
    <row r="676" spans="1:11" s="72" customFormat="1">
      <c r="A676" s="112"/>
      <c r="C676" s="158"/>
      <c r="F676" s="90"/>
      <c r="H676" s="189"/>
      <c r="I676" s="189"/>
      <c r="J676" s="189"/>
      <c r="K676" s="189"/>
    </row>
    <row r="677" spans="1:11" s="72" customFormat="1">
      <c r="A677" s="112"/>
      <c r="C677" s="158"/>
      <c r="F677" s="90"/>
      <c r="H677" s="189"/>
      <c r="I677" s="189"/>
      <c r="J677" s="189"/>
      <c r="K677" s="189"/>
    </row>
    <row r="678" spans="1:11" s="72" customFormat="1">
      <c r="A678" s="112"/>
      <c r="C678" s="158"/>
      <c r="F678" s="90"/>
      <c r="H678" s="189"/>
      <c r="I678" s="189"/>
      <c r="J678" s="189"/>
      <c r="K678" s="189"/>
    </row>
    <row r="679" spans="1:11" s="72" customFormat="1">
      <c r="A679" s="112"/>
      <c r="C679" s="158"/>
      <c r="F679" s="90"/>
      <c r="H679" s="189"/>
      <c r="I679" s="189"/>
      <c r="J679" s="189"/>
      <c r="K679" s="189"/>
    </row>
    <row r="680" spans="1:11" s="72" customFormat="1">
      <c r="A680" s="112"/>
      <c r="C680" s="158"/>
      <c r="F680" s="90"/>
      <c r="H680" s="189"/>
      <c r="I680" s="189"/>
      <c r="J680" s="189"/>
      <c r="K680" s="189"/>
    </row>
    <row r="681" spans="1:11" s="72" customFormat="1">
      <c r="A681" s="112"/>
      <c r="C681" s="158"/>
      <c r="F681" s="90"/>
      <c r="H681" s="189"/>
      <c r="I681" s="189"/>
      <c r="J681" s="189"/>
      <c r="K681" s="189"/>
    </row>
    <row r="682" spans="1:11" s="72" customFormat="1">
      <c r="A682" s="112"/>
      <c r="C682" s="158"/>
      <c r="F682" s="90"/>
      <c r="H682" s="189"/>
      <c r="I682" s="189"/>
      <c r="J682" s="189"/>
      <c r="K682" s="189"/>
    </row>
    <row r="683" spans="1:11" s="72" customFormat="1">
      <c r="A683" s="112"/>
      <c r="C683" s="158"/>
      <c r="F683" s="90"/>
      <c r="H683" s="189"/>
      <c r="I683" s="189"/>
      <c r="J683" s="189"/>
      <c r="K683" s="189"/>
    </row>
    <row r="684" spans="1:11" s="72" customFormat="1">
      <c r="A684" s="112"/>
      <c r="C684" s="158"/>
      <c r="F684" s="90"/>
      <c r="H684" s="189"/>
      <c r="I684" s="189"/>
      <c r="J684" s="189"/>
      <c r="K684" s="189"/>
    </row>
    <row r="685" spans="1:11" s="72" customFormat="1">
      <c r="A685" s="112"/>
      <c r="C685" s="158"/>
      <c r="F685" s="90"/>
      <c r="H685" s="189"/>
      <c r="I685" s="189"/>
      <c r="J685" s="189"/>
      <c r="K685" s="189"/>
    </row>
    <row r="686" spans="1:11" s="72" customFormat="1">
      <c r="A686" s="112"/>
      <c r="C686" s="158"/>
      <c r="F686" s="90"/>
      <c r="H686" s="189"/>
      <c r="I686" s="189"/>
      <c r="J686" s="189"/>
      <c r="K686" s="189"/>
    </row>
    <row r="687" spans="1:11" s="72" customFormat="1">
      <c r="A687" s="112"/>
      <c r="C687" s="158"/>
      <c r="F687" s="90"/>
      <c r="H687" s="189"/>
      <c r="I687" s="189"/>
      <c r="J687" s="189"/>
      <c r="K687" s="189"/>
    </row>
    <row r="688" spans="1:11" s="72" customFormat="1">
      <c r="A688" s="112"/>
      <c r="C688" s="158"/>
      <c r="F688" s="90"/>
      <c r="H688" s="189"/>
      <c r="I688" s="189"/>
      <c r="J688" s="189"/>
      <c r="K688" s="189"/>
    </row>
    <row r="689" spans="1:11" s="72" customFormat="1">
      <c r="A689" s="112"/>
      <c r="C689" s="158"/>
      <c r="F689" s="90"/>
      <c r="H689" s="189"/>
      <c r="I689" s="189"/>
      <c r="J689" s="189"/>
      <c r="K689" s="189"/>
    </row>
    <row r="690" spans="1:11" s="72" customFormat="1">
      <c r="A690" s="112"/>
      <c r="C690" s="158"/>
      <c r="F690" s="90"/>
      <c r="H690" s="189"/>
      <c r="I690" s="189"/>
      <c r="J690" s="189"/>
      <c r="K690" s="189"/>
    </row>
    <row r="691" spans="1:11" s="72" customFormat="1">
      <c r="A691" s="112"/>
      <c r="C691" s="158"/>
      <c r="F691" s="90"/>
      <c r="H691" s="189"/>
      <c r="I691" s="189"/>
      <c r="J691" s="189"/>
      <c r="K691" s="189"/>
    </row>
    <row r="692" spans="1:11" s="72" customFormat="1">
      <c r="A692" s="112"/>
      <c r="C692" s="158"/>
      <c r="F692" s="90"/>
      <c r="H692" s="189"/>
      <c r="I692" s="189"/>
      <c r="J692" s="189"/>
      <c r="K692" s="189"/>
    </row>
    <row r="693" spans="1:11" s="72" customFormat="1">
      <c r="A693" s="112"/>
      <c r="C693" s="158"/>
      <c r="F693" s="90"/>
      <c r="H693" s="189"/>
      <c r="I693" s="189"/>
      <c r="J693" s="189"/>
      <c r="K693" s="189"/>
    </row>
  </sheetData>
  <sheetProtection password="E1A7" sheet="1" objects="1" scenarios="1"/>
  <autoFilter ref="A47:G599">
    <filterColumn colId="0">
      <colorFilter dxfId="0"/>
    </filterColumn>
  </autoFilter>
  <mergeCells count="128">
    <mergeCell ref="A12:B12"/>
    <mergeCell ref="C12:E12"/>
    <mergeCell ref="G12:I12"/>
    <mergeCell ref="A13:B13"/>
    <mergeCell ref="C13:E13"/>
    <mergeCell ref="G13:I13"/>
    <mergeCell ref="A1:I1"/>
    <mergeCell ref="A10:I10"/>
    <mergeCell ref="A11:B11"/>
    <mergeCell ref="C11:E11"/>
    <mergeCell ref="G11:I11"/>
    <mergeCell ref="A2:I2"/>
    <mergeCell ref="A3:B9"/>
    <mergeCell ref="F3:G9"/>
    <mergeCell ref="C3:E9"/>
    <mergeCell ref="A14:I14"/>
    <mergeCell ref="A15:E15"/>
    <mergeCell ref="F15:I15"/>
    <mergeCell ref="C16:E16"/>
    <mergeCell ref="F16:I23"/>
    <mergeCell ref="C17:E17"/>
    <mergeCell ref="C18:E18"/>
    <mergeCell ref="C19:E19"/>
    <mergeCell ref="C20:E20"/>
    <mergeCell ref="C21:E21"/>
    <mergeCell ref="B28:I28"/>
    <mergeCell ref="B29:I29"/>
    <mergeCell ref="B30:I30"/>
    <mergeCell ref="B31:I31"/>
    <mergeCell ref="B32:I32"/>
    <mergeCell ref="B33:I33"/>
    <mergeCell ref="C22:E22"/>
    <mergeCell ref="C23:E23"/>
    <mergeCell ref="A24:I24"/>
    <mergeCell ref="B25:I25"/>
    <mergeCell ref="B26:I26"/>
    <mergeCell ref="B27:I27"/>
    <mergeCell ref="B40:I40"/>
    <mergeCell ref="B41:I41"/>
    <mergeCell ref="B42:I42"/>
    <mergeCell ref="B43:I43"/>
    <mergeCell ref="B44:I44"/>
    <mergeCell ref="A45:I45"/>
    <mergeCell ref="B34:I34"/>
    <mergeCell ref="B35:I35"/>
    <mergeCell ref="B36:I36"/>
    <mergeCell ref="B37:I37"/>
    <mergeCell ref="B38:I38"/>
    <mergeCell ref="B39:I39"/>
    <mergeCell ref="B96:G96"/>
    <mergeCell ref="B104:G104"/>
    <mergeCell ref="B107:F107"/>
    <mergeCell ref="B108:G108"/>
    <mergeCell ref="B117:G117"/>
    <mergeCell ref="B124:G124"/>
    <mergeCell ref="A46:G46"/>
    <mergeCell ref="B48:G48"/>
    <mergeCell ref="B49:G49"/>
    <mergeCell ref="B68:G68"/>
    <mergeCell ref="B80:G80"/>
    <mergeCell ref="B84:G84"/>
    <mergeCell ref="B171:G171"/>
    <mergeCell ref="B188:G188"/>
    <mergeCell ref="B197:G197"/>
    <mergeCell ref="B212:G212"/>
    <mergeCell ref="B220:G220"/>
    <mergeCell ref="B221:G221"/>
    <mergeCell ref="B134:G134"/>
    <mergeCell ref="B140:G140"/>
    <mergeCell ref="B146:G146"/>
    <mergeCell ref="B147:G147"/>
    <mergeCell ref="B162:G162"/>
    <mergeCell ref="B167:G167"/>
    <mergeCell ref="B263:G263"/>
    <mergeCell ref="B266:G266"/>
    <mergeCell ref="B269:G269"/>
    <mergeCell ref="B273:G273"/>
    <mergeCell ref="B280:G280"/>
    <mergeCell ref="B226:G226"/>
    <mergeCell ref="B237:G237"/>
    <mergeCell ref="B243:G243"/>
    <mergeCell ref="B252:G252"/>
    <mergeCell ref="B255:G255"/>
    <mergeCell ref="B259:G259"/>
    <mergeCell ref="B319:G319"/>
    <mergeCell ref="B328:G328"/>
    <mergeCell ref="B338:G338"/>
    <mergeCell ref="B343:G343"/>
    <mergeCell ref="B351:G351"/>
    <mergeCell ref="B281:G281"/>
    <mergeCell ref="B287:G287"/>
    <mergeCell ref="B293:G293"/>
    <mergeCell ref="B305:G305"/>
    <mergeCell ref="B312:G312"/>
    <mergeCell ref="B315:G315"/>
    <mergeCell ref="B426:G426"/>
    <mergeCell ref="B437:G437"/>
    <mergeCell ref="B445:G445"/>
    <mergeCell ref="B452:G452"/>
    <mergeCell ref="B458:G458"/>
    <mergeCell ref="B469:G469"/>
    <mergeCell ref="B355:G355"/>
    <mergeCell ref="B366:G366"/>
    <mergeCell ref="B370:G370"/>
    <mergeCell ref="B375:G375"/>
    <mergeCell ref="B381:G381"/>
    <mergeCell ref="B388:G388"/>
    <mergeCell ref="B518:G518"/>
    <mergeCell ref="B519:G519"/>
    <mergeCell ref="B522:G522"/>
    <mergeCell ref="B526:G526"/>
    <mergeCell ref="B530:G530"/>
    <mergeCell ref="B545:G545"/>
    <mergeCell ref="B470:G470"/>
    <mergeCell ref="B477:G477"/>
    <mergeCell ref="B485:G485"/>
    <mergeCell ref="B494:G494"/>
    <mergeCell ref="B501:G501"/>
    <mergeCell ref="B509:G509"/>
    <mergeCell ref="B572:G572"/>
    <mergeCell ref="B577:G577"/>
    <mergeCell ref="B596:G596"/>
    <mergeCell ref="B549:G549"/>
    <mergeCell ref="B558:G558"/>
    <mergeCell ref="B561:G561"/>
    <mergeCell ref="B564:G564"/>
    <mergeCell ref="B566:G566"/>
    <mergeCell ref="B567:G567"/>
  </mergeCells>
  <phoneticPr fontId="35" type="noConversion"/>
  <dataValidations count="1">
    <dataValidation type="list" allowBlank="1" showInputMessage="1" showErrorMessage="1" sqref="D626:D1048576 D10:D48 D50:D613 D1">
      <formula1>$A$627:$A$629</formula1>
    </dataValidation>
  </dataValidations>
  <pageMargins left="0.70866141732283472" right="0.70866141732283472" top="0.74803149606299213" bottom="0.74803149606299213" header="0.31496062992125984" footer="0.31496062992125984"/>
  <pageSetup paperSize="9" scale="48" orientation="portrait" r:id="rId1"/>
  <headerFooter>
    <oddHeader>&amp;LChecklist No.  3&amp;CLabour Room&amp;RVersion - NHSRC/NQAS2016</oddHeader>
    <oddFooter>&amp;CPage &amp;P</oddFooter>
  </headerFooter>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Labour Room</vt:lpstr>
      <vt:lpstr>'Labour Room'!Print_Titles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APURVA RATNU</cp:lastModifiedBy>
  <cp:lastPrinted>2018-02-27T09:31:00Z</cp:lastPrinted>
  <dcterms:created xsi:type="dcterms:W3CDTF">2017-10-17T06:09:18Z</dcterms:created>
  <dcterms:modified xsi:type="dcterms:W3CDTF">2018-06-01T06:34:10Z</dcterms:modified>
</cp:coreProperties>
</file>